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830"/>
  </bookViews>
  <sheets>
    <sheet name="Anlage 10 Deckblatt" sheetId="2" r:id="rId1"/>
    <sheet name="Anlage 10.1 - D1" sheetId="1" r:id="rId2"/>
    <sheet name="Anlage 10.2 - D2" sheetId="7" r:id="rId3"/>
    <sheet name="Anlage 10.3 - alle Lose" sheetId="8" r:id="rId4"/>
  </sheets>
  <definedNames>
    <definedName name="_xlnm.Print_Area" localSheetId="1">'Anlage 10.1 - D1'!$A$1:$M$200</definedName>
    <definedName name="_xlnm.Print_Area" localSheetId="2">'Anlage 10.2 - D2'!$A$1:$M$200</definedName>
    <definedName name="_xlnm.Print_Area" localSheetId="3">'Anlage 10.3 - alle Lose'!$A$1:$M$200</definedName>
    <definedName name="_xlnm.Print_Titles" localSheetId="1">'Anlage 10.1 - D1'!$1:$11</definedName>
    <definedName name="_xlnm.Print_Titles" localSheetId="2">'Anlage 10.2 - D2'!$1:$11</definedName>
    <definedName name="_xlnm.Print_Titles" localSheetId="3">'Anlage 10.3 - alle Lose'!$1:$11</definedName>
  </definedNames>
  <calcPr calcId="145621"/>
</workbook>
</file>

<file path=xl/calcChain.xml><?xml version="1.0" encoding="utf-8"?>
<calcChain xmlns="http://schemas.openxmlformats.org/spreadsheetml/2006/main">
  <c r="D166" i="8" l="1"/>
  <c r="D165" i="8"/>
  <c r="D164" i="8"/>
  <c r="G143" i="8"/>
  <c r="K140" i="8" s="1"/>
  <c r="K127" i="8"/>
  <c r="I127" i="8"/>
  <c r="E127" i="8"/>
  <c r="K125" i="8"/>
  <c r="I125" i="8"/>
  <c r="I126" i="8" s="1"/>
  <c r="I130" i="8" s="1"/>
  <c r="G125" i="8"/>
  <c r="E125" i="8"/>
  <c r="K123" i="8"/>
  <c r="K126" i="8" s="1"/>
  <c r="K130" i="8" s="1"/>
  <c r="I123" i="8"/>
  <c r="G123" i="8"/>
  <c r="E123" i="8"/>
  <c r="E122" i="8"/>
  <c r="K121" i="8"/>
  <c r="I121" i="8"/>
  <c r="G121" i="8"/>
  <c r="G126" i="8" s="1"/>
  <c r="E121" i="8"/>
  <c r="K97" i="8"/>
  <c r="I97" i="8"/>
  <c r="E97" i="8"/>
  <c r="K95" i="8"/>
  <c r="I95" i="8"/>
  <c r="G95" i="8"/>
  <c r="G96" i="8" s="1"/>
  <c r="E95" i="8"/>
  <c r="K93" i="8"/>
  <c r="I93" i="8"/>
  <c r="I96" i="8" s="1"/>
  <c r="I100" i="8" s="1"/>
  <c r="G93" i="8"/>
  <c r="E93" i="8"/>
  <c r="E92" i="8"/>
  <c r="K91" i="8"/>
  <c r="K96" i="8" s="1"/>
  <c r="K100" i="8" s="1"/>
  <c r="I91" i="8"/>
  <c r="G91" i="8"/>
  <c r="E91" i="8"/>
  <c r="K86" i="8"/>
  <c r="K88" i="8" s="1"/>
  <c r="I86" i="8"/>
  <c r="I88" i="8" s="1"/>
  <c r="G86" i="8"/>
  <c r="G88" i="8" s="1"/>
  <c r="E86" i="8"/>
  <c r="E88" i="8" s="1"/>
  <c r="E85" i="8"/>
  <c r="E94" i="8" s="1"/>
  <c r="E84" i="8"/>
  <c r="G58" i="8"/>
  <c r="G127" i="8" s="1"/>
  <c r="K56" i="8"/>
  <c r="K57" i="8" s="1"/>
  <c r="K61" i="8" s="1"/>
  <c r="I56" i="8"/>
  <c r="G56" i="8"/>
  <c r="E56" i="8"/>
  <c r="E55" i="8"/>
  <c r="K54" i="8"/>
  <c r="I54" i="8"/>
  <c r="G54" i="8"/>
  <c r="E54" i="8"/>
  <c r="K52" i="8"/>
  <c r="I52" i="8"/>
  <c r="I57" i="8" s="1"/>
  <c r="I61" i="8" s="1"/>
  <c r="G52" i="8"/>
  <c r="G57" i="8" s="1"/>
  <c r="G61" i="8" s="1"/>
  <c r="E52" i="8"/>
  <c r="K47" i="8"/>
  <c r="K49" i="8" s="1"/>
  <c r="I47" i="8"/>
  <c r="I49" i="8" s="1"/>
  <c r="G47" i="8"/>
  <c r="G49" i="8" s="1"/>
  <c r="E47" i="8"/>
  <c r="E49" i="8" s="1"/>
  <c r="E46" i="8"/>
  <c r="E45" i="8"/>
  <c r="E53" i="8" s="1"/>
  <c r="E57" i="8" s="1"/>
  <c r="E61" i="8" s="1"/>
  <c r="K25" i="8"/>
  <c r="K24" i="8"/>
  <c r="K23" i="8"/>
  <c r="K22" i="8"/>
  <c r="K26" i="8" s="1"/>
  <c r="K21" i="8"/>
  <c r="D166" i="7"/>
  <c r="D165" i="7"/>
  <c r="D164" i="7"/>
  <c r="G143" i="7"/>
  <c r="K140" i="7" s="1"/>
  <c r="K127" i="7"/>
  <c r="I127" i="7"/>
  <c r="E127" i="7"/>
  <c r="K125" i="7"/>
  <c r="K126" i="7" s="1"/>
  <c r="K130" i="7" s="1"/>
  <c r="I125" i="7"/>
  <c r="G125" i="7"/>
  <c r="E125" i="7"/>
  <c r="E124" i="7"/>
  <c r="K123" i="7"/>
  <c r="I123" i="7"/>
  <c r="G123" i="7"/>
  <c r="E123" i="7"/>
  <c r="K121" i="7"/>
  <c r="I121" i="7"/>
  <c r="I126" i="7" s="1"/>
  <c r="I130" i="7" s="1"/>
  <c r="G121" i="7"/>
  <c r="G126" i="7" s="1"/>
  <c r="G130" i="7" s="1"/>
  <c r="E121" i="7"/>
  <c r="K97" i="7"/>
  <c r="I97" i="7"/>
  <c r="E97" i="7"/>
  <c r="K95" i="7"/>
  <c r="I95" i="7"/>
  <c r="I96" i="7" s="1"/>
  <c r="I100" i="7" s="1"/>
  <c r="G95" i="7"/>
  <c r="E95" i="7"/>
  <c r="E94" i="7"/>
  <c r="K93" i="7"/>
  <c r="K96" i="7" s="1"/>
  <c r="K100" i="7" s="1"/>
  <c r="I93" i="7"/>
  <c r="G93" i="7"/>
  <c r="E93" i="7"/>
  <c r="E92" i="7"/>
  <c r="K91" i="7"/>
  <c r="I91" i="7"/>
  <c r="G91" i="7"/>
  <c r="G96" i="7" s="1"/>
  <c r="E91" i="7"/>
  <c r="E96" i="7" s="1"/>
  <c r="E100" i="7" s="1"/>
  <c r="K86" i="7"/>
  <c r="K88" i="7" s="1"/>
  <c r="I86" i="7"/>
  <c r="I88" i="7" s="1"/>
  <c r="G86" i="7"/>
  <c r="G88" i="7" s="1"/>
  <c r="E86" i="7"/>
  <c r="E88" i="7" s="1"/>
  <c r="E85" i="7"/>
  <c r="E84" i="7"/>
  <c r="E122" i="7" s="1"/>
  <c r="E126" i="7" s="1"/>
  <c r="E130" i="7" s="1"/>
  <c r="K131" i="7" s="1"/>
  <c r="G166" i="7" s="1"/>
  <c r="K166" i="7" s="1"/>
  <c r="G58" i="7"/>
  <c r="G127" i="7" s="1"/>
  <c r="K56" i="7"/>
  <c r="I56" i="7"/>
  <c r="G56" i="7"/>
  <c r="E56" i="7"/>
  <c r="K54" i="7"/>
  <c r="I54" i="7"/>
  <c r="G54" i="7"/>
  <c r="G57" i="7" s="1"/>
  <c r="G61" i="7" s="1"/>
  <c r="E54" i="7"/>
  <c r="K52" i="7"/>
  <c r="K57" i="7" s="1"/>
  <c r="K61" i="7" s="1"/>
  <c r="I52" i="7"/>
  <c r="I57" i="7" s="1"/>
  <c r="I61" i="7" s="1"/>
  <c r="G52" i="7"/>
  <c r="E52" i="7"/>
  <c r="K47" i="7"/>
  <c r="K49" i="7" s="1"/>
  <c r="I47" i="7"/>
  <c r="I49" i="7" s="1"/>
  <c r="G47" i="7"/>
  <c r="G49" i="7" s="1"/>
  <c r="E47" i="7"/>
  <c r="E49" i="7" s="1"/>
  <c r="E46" i="7"/>
  <c r="E55" i="7" s="1"/>
  <c r="E45" i="7"/>
  <c r="E53" i="7" s="1"/>
  <c r="E57" i="7" s="1"/>
  <c r="E61" i="7" s="1"/>
  <c r="K25" i="7"/>
  <c r="K24" i="7"/>
  <c r="K23" i="7"/>
  <c r="K22" i="7"/>
  <c r="K21" i="7"/>
  <c r="K123" i="1"/>
  <c r="I123" i="1"/>
  <c r="G123" i="1"/>
  <c r="E125" i="1"/>
  <c r="E123" i="1"/>
  <c r="E122" i="1"/>
  <c r="K93" i="1"/>
  <c r="I93" i="1"/>
  <c r="G93" i="1"/>
  <c r="E93" i="1"/>
  <c r="E95" i="1"/>
  <c r="E91" i="1"/>
  <c r="K88" i="1"/>
  <c r="I88" i="1"/>
  <c r="G88" i="1"/>
  <c r="K86" i="1"/>
  <c r="I86" i="1"/>
  <c r="G86" i="1"/>
  <c r="E84" i="1"/>
  <c r="E92" i="1" s="1"/>
  <c r="E85" i="1"/>
  <c r="E94" i="1" s="1"/>
  <c r="E86" i="1"/>
  <c r="E88" i="1" s="1"/>
  <c r="I54" i="1"/>
  <c r="K54" i="1"/>
  <c r="G54" i="1"/>
  <c r="E56" i="1"/>
  <c r="E54" i="1"/>
  <c r="E53" i="1"/>
  <c r="E55" i="1"/>
  <c r="K47" i="1"/>
  <c r="K49" i="1" s="1"/>
  <c r="I47" i="1"/>
  <c r="I49" i="1" s="1"/>
  <c r="G47" i="1"/>
  <c r="G49" i="1" s="1"/>
  <c r="E47" i="1"/>
  <c r="E49" i="1" s="1"/>
  <c r="E45" i="1"/>
  <c r="E46" i="1"/>
  <c r="G130" i="8" l="1"/>
  <c r="K63" i="8"/>
  <c r="G164" i="8" s="1"/>
  <c r="K164" i="8" s="1"/>
  <c r="E96" i="8"/>
  <c r="E100" i="8" s="1"/>
  <c r="E126" i="8"/>
  <c r="E130" i="8" s="1"/>
  <c r="K131" i="8" s="1"/>
  <c r="G166" i="8" s="1"/>
  <c r="K166" i="8" s="1"/>
  <c r="G97" i="8"/>
  <c r="K152" i="8" s="1"/>
  <c r="E124" i="8"/>
  <c r="K26" i="7"/>
  <c r="K63" i="7"/>
  <c r="G164" i="7" s="1"/>
  <c r="K164" i="7" s="1"/>
  <c r="K152" i="7"/>
  <c r="G97" i="7"/>
  <c r="G100" i="7" s="1"/>
  <c r="K101" i="7" s="1"/>
  <c r="E96" i="1"/>
  <c r="E124" i="1"/>
  <c r="G100" i="8" l="1"/>
  <c r="K101" i="8"/>
  <c r="K134" i="7"/>
  <c r="K155" i="7" s="1"/>
  <c r="G165" i="7"/>
  <c r="K165" i="7" s="1"/>
  <c r="K167" i="7"/>
  <c r="K169" i="7" s="1"/>
  <c r="K134" i="8" l="1"/>
  <c r="K155" i="8" s="1"/>
  <c r="G165" i="8"/>
  <c r="K165" i="8" s="1"/>
  <c r="K167" i="8" s="1"/>
  <c r="K169" i="8" s="1"/>
  <c r="K174" i="7"/>
  <c r="G125" i="1"/>
  <c r="G121" i="1"/>
  <c r="E121" i="1"/>
  <c r="K56" i="1"/>
  <c r="K52" i="1"/>
  <c r="I56" i="1"/>
  <c r="I52" i="1"/>
  <c r="G56" i="1"/>
  <c r="G52" i="1"/>
  <c r="E52" i="1"/>
  <c r="K174" i="8" l="1"/>
  <c r="G126" i="1"/>
  <c r="K57" i="1"/>
  <c r="I57" i="1"/>
  <c r="K24" i="1"/>
  <c r="K22" i="1"/>
  <c r="E57" i="1" l="1"/>
  <c r="K21" i="1"/>
  <c r="K125" i="1" l="1"/>
  <c r="K121" i="1"/>
  <c r="K126" i="1" s="1"/>
  <c r="K95" i="1"/>
  <c r="K91" i="1"/>
  <c r="K96" i="1" l="1"/>
  <c r="G143" i="1"/>
  <c r="K140" i="1" s="1"/>
  <c r="K23" i="1" l="1"/>
  <c r="I125" i="1" l="1"/>
  <c r="I95" i="1"/>
  <c r="G95" i="1"/>
  <c r="K127" i="1" l="1"/>
  <c r="K130" i="1" s="1"/>
  <c r="I127" i="1"/>
  <c r="E127" i="1"/>
  <c r="K97" i="1"/>
  <c r="K100" i="1" s="1"/>
  <c r="I97" i="1"/>
  <c r="E97" i="1"/>
  <c r="G57" i="1" l="1"/>
  <c r="D166" i="1" l="1"/>
  <c r="D165" i="1"/>
  <c r="D164" i="1"/>
  <c r="I121" i="1"/>
  <c r="I91" i="1"/>
  <c r="G91" i="1"/>
  <c r="G96" i="1" s="1"/>
  <c r="G58" i="1"/>
  <c r="K61" i="1"/>
  <c r="I61" i="1"/>
  <c r="K25" i="1"/>
  <c r="I126" i="1" l="1"/>
  <c r="I130" i="1" s="1"/>
  <c r="I96" i="1"/>
  <c r="I100" i="1" s="1"/>
  <c r="G97" i="1"/>
  <c r="K152" i="1" s="1"/>
  <c r="G127" i="1"/>
  <c r="G130" i="1" s="1"/>
  <c r="K26" i="1"/>
  <c r="G61" i="1"/>
  <c r="E100" i="1"/>
  <c r="E126" i="1"/>
  <c r="E130" i="1" s="1"/>
  <c r="G100" i="1" l="1"/>
  <c r="E61" i="1"/>
  <c r="K131" i="1"/>
  <c r="G166" i="1" s="1"/>
  <c r="K166" i="1" s="1"/>
  <c r="K63" i="1" l="1"/>
  <c r="K101" i="1"/>
  <c r="G165" i="1" s="1"/>
  <c r="K165" i="1" s="1"/>
  <c r="G164" i="1" l="1"/>
  <c r="K134" i="1"/>
  <c r="K155" i="1" s="1"/>
  <c r="K164" i="1" l="1"/>
  <c r="K167" i="1" s="1"/>
  <c r="K169" i="1" s="1"/>
  <c r="K174" i="1" s="1"/>
</calcChain>
</file>

<file path=xl/sharedStrings.xml><?xml version="1.0" encoding="utf-8"?>
<sst xmlns="http://schemas.openxmlformats.org/spreadsheetml/2006/main" count="1178" uniqueCount="146">
  <si>
    <t xml:space="preserve">   Name des Bieters:</t>
  </si>
  <si>
    <t xml:space="preserve">     +++ Achtung! Fallen für einen Preisbestandteil keine Kosten an, ist dies durch die Eintragung einer „0“  kenntlich zu machen. +++ </t>
  </si>
  <si>
    <t>Abänderungen, Streichungen, Ergänzungen an den vorgedruckten Texten und Positionen sind unzulässig!</t>
  </si>
  <si>
    <t xml:space="preserve">   +++ Alle Preise sind netto, d.h. ohne Umsatzsteuer anzugeben +++</t>
  </si>
  <si>
    <t>1.</t>
  </si>
  <si>
    <t>P 1</t>
  </si>
  <si>
    <t xml:space="preserve">Fahrzeugbezogene Kosten </t>
  </si>
  <si>
    <r>
      <t xml:space="preserve">P 1.1 Preis je Fahrzeug und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(Einheitspreis)</t>
    </r>
  </si>
  <si>
    <t>P 1.2 Erforderliche Anzahl Fahrzeuge</t>
  </si>
  <si>
    <t xml:space="preserve">P 1.3 Fahrzeugbezogene </t>
  </si>
  <si>
    <r>
      <t xml:space="preserve">Kosten pro </t>
    </r>
    <r>
      <rPr>
        <b/>
        <u/>
        <sz val="11"/>
        <rFont val="Arial"/>
        <family val="2"/>
      </rPr>
      <t>Jahr</t>
    </r>
  </si>
  <si>
    <t>alle fahrzeugbezogenen Kosten, inkl. Abschreibung, Finanzierung, Anmietung, Leasing etc.</t>
  </si>
  <si>
    <t>+++ Auf volle Euro gerundete Beträge angeben +++</t>
  </si>
  <si>
    <t>+++ nur ganze Busse +++</t>
  </si>
  <si>
    <t>(Produkt P 1.1. x P 1.2)</t>
  </si>
  <si>
    <t>S</t>
  </si>
  <si>
    <t>€/Jahr</t>
  </si>
  <si>
    <t>Stk.</t>
  </si>
  <si>
    <t>P 2</t>
  </si>
  <si>
    <r>
      <t xml:space="preserve">      Montag - Freitag </t>
    </r>
    <r>
      <rPr>
        <sz val="11"/>
        <rFont val="Arial"/>
        <family val="2"/>
      </rPr>
      <t>an Werktagen</t>
    </r>
  </si>
  <si>
    <r>
      <t xml:space="preserve">Samstag </t>
    </r>
    <r>
      <rPr>
        <sz val="11"/>
        <rFont val="Arial"/>
        <family val="2"/>
      </rPr>
      <t>an Werktagen</t>
    </r>
  </si>
  <si>
    <t>Sonn-/Feiertag</t>
  </si>
  <si>
    <t>an Schultagen</t>
  </si>
  <si>
    <t>an schulfreien Tagen</t>
  </si>
  <si>
    <r>
      <t>P 2.1 Preise je Fahrplan</t>
    </r>
    <r>
      <rPr>
        <b/>
        <u/>
        <sz val="11"/>
        <rFont val="Arial"/>
        <family val="2"/>
      </rPr>
      <t>stunde</t>
    </r>
    <r>
      <rPr>
        <b/>
        <sz val="11"/>
        <rFont val="Arial"/>
        <family val="2"/>
      </rPr>
      <t xml:space="preserve"> (Einheitspreis)</t>
    </r>
    <r>
      <rPr>
        <sz val="10"/>
        <rFont val="Arial"/>
        <family val="2"/>
      </rPr>
      <t/>
    </r>
  </si>
  <si>
    <t>€/h</t>
  </si>
  <si>
    <r>
      <t>P 2.2 Fahrplanstunden je Betriebs</t>
    </r>
    <r>
      <rPr>
        <b/>
        <u/>
        <sz val="11"/>
        <rFont val="Arial"/>
        <family val="2"/>
      </rPr>
      <t>tag</t>
    </r>
  </si>
  <si>
    <t>+++ alle Werte sind auf Zehntel Sunden genau (0,1 Stunden= 6 Minuten - Bsp: 1,2 Std. = 72 Min.) anzugeben +++</t>
  </si>
  <si>
    <t>h/Tag</t>
  </si>
  <si>
    <t>Summe je Verkehrstag:</t>
  </si>
  <si>
    <r>
      <t>P 2.3 Zeitbezogene Kosten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   (Produkt P 2.1 x P 2.2)</t>
    </r>
  </si>
  <si>
    <t>(Angaben dienen auch als Basis für die jährliche Spitzabrechnung nach Verkehrstagen).</t>
  </si>
  <si>
    <t>€/Tag</t>
  </si>
  <si>
    <t>Verkehrstage pro Jahr:</t>
  </si>
  <si>
    <r>
      <t>P 2.4 Zeitbezogene Kosten je Norm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 xml:space="preserve">  (Produkt P 2.3 x Verkehrstage pro Tagesart und Normjahr)</t>
    </r>
  </si>
  <si>
    <t>Summe im Jahr:</t>
  </si>
  <si>
    <t>P 3</t>
  </si>
  <si>
    <r>
      <t>Fahrleistungsbezogene Kosten</t>
    </r>
    <r>
      <rPr>
        <b/>
        <sz val="10"/>
        <color indexed="9"/>
        <rFont val="Arial"/>
        <family val="2"/>
      </rPr>
      <t xml:space="preserve"> (Bezug: Reine Fahrplan-Kilometer OHNE Leer-km und OHNE km für Taxibus und AST)</t>
    </r>
  </si>
  <si>
    <t>P 3.1 Treibstoffkosten</t>
  </si>
  <si>
    <r>
      <t>P 3.1.1 Preis für Treibstoffkosten je Fahrplankilometer (Einheitspreis)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/>
    </r>
  </si>
  <si>
    <t>+++ Euro-Betrag jeweils auf 5 Nachkommastellen genau (Tausendstel-Cent) +++</t>
  </si>
  <si>
    <t>€/km</t>
  </si>
  <si>
    <r>
      <t>P 3.1.2  Fahrplankilometer je Betriebs</t>
    </r>
    <r>
      <rPr>
        <b/>
        <u/>
        <sz val="11"/>
        <rFont val="Arial"/>
        <family val="2"/>
      </rPr>
      <t>tag</t>
    </r>
  </si>
  <si>
    <t>+++ auf volle Kilometer gerundete Werte angeben +++</t>
  </si>
  <si>
    <t>km/Tag</t>
  </si>
  <si>
    <r>
      <t>P 3.1.3  Treibstoffkosten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    (Produkt P 3.1.1 x  P 3.1.2 )</t>
    </r>
  </si>
  <si>
    <r>
      <t>(Angaben dienen auch als Basis für die jährl. Spitzabrechnung nach Verkehrstagen).</t>
    </r>
    <r>
      <rPr>
        <b/>
        <sz val="10"/>
        <rFont val="Arial"/>
        <family val="2"/>
      </rPr>
      <t xml:space="preserve"> </t>
    </r>
  </si>
  <si>
    <r>
      <t xml:space="preserve">P 3.1.4 Treibstoffkosten je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(Produkt P 3.1.3  x Verkehrstage pro Jahr)</t>
    </r>
  </si>
  <si>
    <t>Zwischensumme P 3.1 Treibstoffkosten im Jahr:</t>
  </si>
  <si>
    <t>P 3.2 weitere Fahrleistungsbezogene Kosten</t>
  </si>
  <si>
    <r>
      <t>P 3.2.1 Preis für weitere fahrleistungsbezogene Kosten je Fahrplankilometer (Einheitspreis)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</si>
  <si>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+++ Euro-Betrag jeweils auf mind. 5 Nachkommastellen genau (Tausendstel-Cent) +++</t>
  </si>
  <si>
    <r>
      <t>P 3.2.2 Fahrplankilometer je Betriebs</t>
    </r>
    <r>
      <rPr>
        <b/>
        <u/>
        <sz val="11"/>
        <rFont val="Arial"/>
        <family val="2"/>
      </rPr>
      <t>tag</t>
    </r>
  </si>
  <si>
    <t>Kilometer wie in P 3.1.2</t>
  </si>
  <si>
    <r>
      <t>P 3.2.3 weitere fahrleistungsbezogene Kosten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(Produkt P 3.2.1 x P 3.2.2)</t>
    </r>
  </si>
  <si>
    <r>
      <t>(Angaben dienen auch als Basis für die jährl. Spitzabrechnung nach Verkehrstagen).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+++ Auf volle Cent gerundete Beträge angeben +++</t>
    </r>
  </si>
  <si>
    <r>
      <t xml:space="preserve">P 3.2.4 weitere fahrleistungsbezogene Kosten je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(Produkt P 3.2.3 x Verkehrstage pro Jahr)</t>
    </r>
  </si>
  <si>
    <t>P 4</t>
  </si>
  <si>
    <t>P 5</t>
  </si>
  <si>
    <t>Regiekosten</t>
  </si>
  <si>
    <r>
      <t>Jahres</t>
    </r>
    <r>
      <rPr>
        <b/>
        <sz val="12"/>
        <rFont val="Arial"/>
        <family val="2"/>
      </rPr>
      <t>-Pauschale für Regie- und Verwaltungsaufwendungen</t>
    </r>
  </si>
  <si>
    <t>+++ nur volle Euro-Beträge angeben +++</t>
  </si>
  <si>
    <t>Servicepauschale</t>
  </si>
  <si>
    <r>
      <t>Jahres</t>
    </r>
    <r>
      <rPr>
        <b/>
        <sz val="12"/>
        <rFont val="Arial"/>
        <family val="2"/>
      </rPr>
      <t>-Pauschale gemäß Kap. 11.1.2 (7)</t>
    </r>
  </si>
  <si>
    <t>+++ pauschal 0,12 Euro je Fahrplan-km+++</t>
  </si>
  <si>
    <t>VP</t>
  </si>
  <si>
    <t>Vollkostenpreis</t>
  </si>
  <si>
    <t>W</t>
  </si>
  <si>
    <t>Gewichtung der Kostenbestandteile für die Wertung</t>
  </si>
  <si>
    <t>Übertrag aus Preisangebot (siehe oben)</t>
  </si>
  <si>
    <t>Wertungsaufschlag 
in Prozent</t>
  </si>
  <si>
    <t>Wertungsaufschlag</t>
  </si>
  <si>
    <t>W1</t>
  </si>
  <si>
    <t>%</t>
  </si>
  <si>
    <t>W2</t>
  </si>
  <si>
    <t>W3</t>
  </si>
  <si>
    <t xml:space="preserve"> (VP + W):</t>
  </si>
  <si>
    <t>3.</t>
  </si>
  <si>
    <t>Wertungspreis</t>
  </si>
  <si>
    <t>Ort, Datum, Firmenstempel und rechtsverbindliche Unterschrift des Bieters:</t>
  </si>
  <si>
    <t>Unterschrift</t>
  </si>
  <si>
    <r>
      <t>Das obige Preisangebot wird durch die Unterschrift(en) auf der „</t>
    </r>
    <r>
      <rPr>
        <b/>
        <sz val="14"/>
        <rFont val="Arial"/>
        <family val="2"/>
      </rPr>
      <t>Erklärung über die Abgabe eines Angebotes</t>
    </r>
    <r>
      <rPr>
        <sz val="14"/>
        <rFont val="Arial"/>
        <family val="2"/>
      </rPr>
      <t xml:space="preserve">“ auf </t>
    </r>
  </si>
  <si>
    <t xml:space="preserve">Vordruck 1 verbindlich unterzeichnet. </t>
  </si>
  <si>
    <t>Kalkulationsblätter</t>
  </si>
  <si>
    <t>Anlage Nr.</t>
  </si>
  <si>
    <t>Bezeichnung</t>
  </si>
  <si>
    <t>Kleinbus</t>
  </si>
  <si>
    <t>K</t>
  </si>
  <si>
    <t>Zwischensumme Wertungsaufschläge W1+W2+W3 :</t>
  </si>
  <si>
    <t>W Gesamtheit Wertungsaufschläge (W1+W2+W3):</t>
  </si>
  <si>
    <t>Anlage 10</t>
  </si>
  <si>
    <t>Anlage 10.1</t>
  </si>
  <si>
    <t>WP</t>
  </si>
  <si>
    <t>2.</t>
  </si>
  <si>
    <t>Vergabe Linienbündel D – Linienlose D1 und D2</t>
  </si>
  <si>
    <t>Anlage 10.2</t>
  </si>
  <si>
    <t>Anlage 10.3</t>
  </si>
  <si>
    <t>Kalkulationsblätter Linienlos D1</t>
  </si>
  <si>
    <t>Kalkulationsblätter Linienlos D2</t>
  </si>
  <si>
    <t>Kalkulationsblätter Linienlose D1 und D2</t>
  </si>
  <si>
    <t xml:space="preserve">Preisangebot für den Buslinienverkehr im Linienlos D1 „Stadtbus Bad Oeynhausen“ </t>
  </si>
  <si>
    <t>Jährliche Betriebskosten für die ausgeschriebene Fahrplanleistung, gültig ab 01.12.2018 gemäß Anlage 2</t>
  </si>
  <si>
    <t xml:space="preserve">zur Leistungsbeschreibung im Linienlos D1 „Stadtbus Bad Oeynhausen“ </t>
  </si>
  <si>
    <t>G</t>
  </si>
  <si>
    <t>Kosten für den Betrieb der Bedarfsverkehre/ TaxiBus (soweit Bestandteil des Linienloses)</t>
  </si>
  <si>
    <t xml:space="preserve">Kosten pro Fahrplankilometer </t>
  </si>
  <si>
    <t>bei Pkw - Einsatz</t>
  </si>
  <si>
    <t>€/FP-km</t>
  </si>
  <si>
    <t>P4 Kosten Bedarfsverk./Normjahr</t>
  </si>
  <si>
    <t>Annahmen zur Wertung: Einsatz je 20% Pkw- und Großraum-Pkw und 60% Kleinbusse</t>
  </si>
  <si>
    <t>Fahrplan-Kilometer im TaxiBus- bzw. AST- Betrieb je Normjahr</t>
  </si>
  <si>
    <t>FP-km</t>
  </si>
  <si>
    <t>35% der Taxibus-/AST- Fahrplan-km zu Wertungszwecken</t>
  </si>
  <si>
    <t>P 6</t>
  </si>
  <si>
    <t>Summe P5 Regiekosten im Jahr:</t>
  </si>
  <si>
    <t>Summe P6 Servicepauschale im Jahr:</t>
  </si>
  <si>
    <r>
      <t>Vollkostenpreis im Jahr insgesamt (Summe P1 + P2 + P3 + P4 + P5 + P6):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+++ nur volle Euro-Beträge angeben +++</t>
    </r>
  </si>
  <si>
    <t>bei Großraum - Pkw - Einsatz</t>
  </si>
  <si>
    <t>bei Kleinbus - Einsatz</t>
  </si>
  <si>
    <t>Summe je Verkehrstag Standardlinienbus / Standardgelenkbus</t>
  </si>
  <si>
    <t>*</t>
  </si>
  <si>
    <t>Summe P 1 Fahrzeugbezogene Kosten im Jahr:</t>
  </si>
  <si>
    <t>Zwischensumme P 3.2 weitere fahrleistungsbezogene Kosten im Jahr:</t>
  </si>
  <si>
    <t>Summe P3 Fahrleistungsbezogene Kosten im Jahr (Zwischensumme P 3.1 + P 3.2):</t>
  </si>
  <si>
    <r>
      <t>Zeitbezogene Kosten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(Bezug: Fahrplanstunden = reine Zeit zur Erbringung des Fahrplanes OHNE Wendezeiten und OHNE Leerfahrten - spezifisch je Betriebstag)</t>
    </r>
  </si>
  <si>
    <t>+++ jeweils Cent genaue Angaben erforderlich +++</t>
  </si>
  <si>
    <t>Summe P 2 Zeitbezogene Kosten im Jahr:</t>
  </si>
  <si>
    <t xml:space="preserve">Preisangebot für den Buslinienverkehr im Linienlos D2 „Stadtbus Löhne“ </t>
  </si>
  <si>
    <t xml:space="preserve">zur Leistungsbeschreibung im Linienlos D2 „Stadtbus Löhne“ </t>
  </si>
  <si>
    <t xml:space="preserve">Preisangebot für den Buslinienverkehr im Linienbündel D „Lose D1 und D2“ </t>
  </si>
  <si>
    <t xml:space="preserve">zur Leistungsbeschreibung im Linienbündel D „Lose D1 und D2“ </t>
  </si>
  <si>
    <t>Standardlinienbus - Standard Qualität</t>
  </si>
  <si>
    <t>Standardlinienbus - Toleranz Qualität</t>
  </si>
  <si>
    <t>Standardgelenkbus - Standard Qualität</t>
  </si>
  <si>
    <t>Standardgelenkbus - Toleranz Qualität</t>
  </si>
  <si>
    <t>ST</t>
  </si>
  <si>
    <t>GT</t>
  </si>
  <si>
    <t>Standardgelenkbus - Toleranz Qualität *</t>
  </si>
  <si>
    <t>Gesamtkilometer in Toleranz Qualität</t>
  </si>
  <si>
    <t>GKT</t>
  </si>
  <si>
    <t>Standardlinienbus - Toleranz Qualität *</t>
  </si>
  <si>
    <t>GFT</t>
  </si>
  <si>
    <t>Gesamtfahrplanstunden in Toleranz Qualität</t>
  </si>
  <si>
    <t>Die Standardbusse und -gelenkbusse in der Toleranzqualität, sind in der Kalkulation mit 80% (Standardbusse) und 20% (Standardgelenkbusse) der Leistung bezogen auf die Kostenbestandteile:     
- P 2 "zeitbezogene Kosten über alle Fahrplanstunden in Toleranzqualität" und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 3 "fahrleistungsbezogene Kosten über alle Fahrplankilometer in Toleranzqualität"                                                                                                                                                                                                                                                                                            anzusetzen (vgl. Leistungsbeschreibung Kap. 4.3.5)</t>
  </si>
  <si>
    <t>Die Standardbusse und -gelenkbusse in der Toleranzqualität, sind in der Kalkulation mit 80% (Standardbusse) und 20% (Standardgelenkbusse) der Leistung bezogen auf die Kostenbestandteile:         
- P 2 "zeitbezogene Kosten über alle Fahrplanstunden in Toleranzqualität" und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 3 "fahrleistungsbezogene Kosten über alle Fahrplankilometer in Toleranzqualität"                                                                                                                                                                                                                                                                                            anzusetzen (vgl. Leistungsbeschreibung Kap. 4.3.5)</t>
  </si>
  <si>
    <t>Die Standardbusse und -gelenkbusse in der Toleranzqualität, sind in der Kalkulation mit 80% (Standardbusse) und 20% (Standardgelenkbusse) der Leistung bezogen auf die Kostenbestandteile:        
- P 2 "zeitbezogene Kosten über alle Fahrplanstunden in Toleranzqualität" und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 3 "fahrleistungsbezogene Kosten über alle Fahrplankilometer in Toleranzqualität"                                                                                                                                                                                                                                                                                            anzusetzen (vgl. Leistungsbeschreibung Kap. 4.3.5)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</si>
</sst>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_-* #,##0.00&quot; €&quot;_-;\-* #,##0.00&quot; €&quot;_-;_-* \-??&quot; €&quot;_-;_-@_-"/>
  </numFmts>
  <fonts count="44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55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Narrow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i/>
      <sz val="14"/>
      <name val="Arial"/>
      <family val="2"/>
    </font>
    <font>
      <sz val="11"/>
      <color indexed="55"/>
      <name val="Arial"/>
      <family val="2"/>
    </font>
    <font>
      <sz val="18"/>
      <color indexed="55"/>
      <name val="Arial"/>
      <family val="2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4"/>
      </patternFill>
    </fill>
  </fills>
  <borders count="10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166" fontId="1" fillId="0" borderId="0" applyFill="0" applyBorder="0" applyAlignment="0" applyProtection="0"/>
  </cellStyleXfs>
  <cellXfs count="48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Fill="1" applyBorder="1" applyProtection="1"/>
    <xf numFmtId="0" fontId="11" fillId="0" borderId="0" xfId="0" applyFont="1" applyProtection="1"/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vertical="center"/>
    </xf>
    <xf numFmtId="3" fontId="12" fillId="4" borderId="3" xfId="0" applyNumberFormat="1" applyFont="1" applyFill="1" applyBorder="1" applyAlignment="1" applyProtection="1">
      <alignment horizontal="center" vertical="center"/>
    </xf>
    <xf numFmtId="3" fontId="12" fillId="4" borderId="4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center" textRotation="9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textRotation="90"/>
    </xf>
    <xf numFmtId="0" fontId="16" fillId="0" borderId="0" xfId="0" applyFont="1" applyFill="1" applyBorder="1" applyAlignment="1" applyProtection="1">
      <alignment vertical="top" textRotation="90" wrapText="1"/>
    </xf>
    <xf numFmtId="0" fontId="14" fillId="0" borderId="0" xfId="0" applyFont="1" applyBorder="1" applyAlignment="1" applyProtection="1">
      <alignment vertical="top" textRotation="90" wrapText="1"/>
    </xf>
    <xf numFmtId="0" fontId="0" fillId="0" borderId="5" xfId="0" applyFont="1" applyFill="1" applyBorder="1" applyAlignment="1" applyProtection="1">
      <alignment horizontal="center"/>
    </xf>
    <xf numFmtId="0" fontId="17" fillId="3" borderId="7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left" vertic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3" borderId="11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left" vertical="center"/>
    </xf>
    <xf numFmtId="0" fontId="14" fillId="3" borderId="12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center" vertical="center" wrapText="1"/>
    </xf>
    <xf numFmtId="49" fontId="20" fillId="3" borderId="14" xfId="0" applyNumberFormat="1" applyFont="1" applyFill="1" applyBorder="1" applyAlignment="1" applyProtection="1">
      <alignment horizontal="left" vertical="center"/>
    </xf>
    <xf numFmtId="0" fontId="20" fillId="3" borderId="15" xfId="0" applyFont="1" applyFill="1" applyBorder="1" applyAlignment="1" applyProtection="1">
      <alignment horizontal="left" vertical="center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3" fontId="21" fillId="0" borderId="18" xfId="0" applyNumberFormat="1" applyFont="1" applyFill="1" applyBorder="1" applyAlignment="1" applyProtection="1">
      <alignment horizontal="left" vertical="center"/>
    </xf>
    <xf numFmtId="3" fontId="23" fillId="0" borderId="20" xfId="0" applyNumberFormat="1" applyFont="1" applyFill="1" applyBorder="1" applyAlignment="1" applyProtection="1">
      <alignment horizontal="left" vertical="center"/>
    </xf>
    <xf numFmtId="3" fontId="23" fillId="0" borderId="2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4" fillId="0" borderId="22" xfId="0" applyFont="1" applyFill="1" applyBorder="1" applyAlignment="1" applyProtection="1">
      <alignment horizontal="left" vertical="center"/>
    </xf>
    <xf numFmtId="0" fontId="17" fillId="0" borderId="23" xfId="0" applyFont="1" applyFill="1" applyBorder="1" applyAlignment="1" applyProtection="1">
      <alignment horizontal="center" vertical="center"/>
    </xf>
    <xf numFmtId="3" fontId="21" fillId="0" borderId="24" xfId="0" applyNumberFormat="1" applyFont="1" applyFill="1" applyBorder="1" applyAlignment="1" applyProtection="1">
      <alignment horizontal="left" vertical="center"/>
    </xf>
    <xf numFmtId="3" fontId="23" fillId="0" borderId="26" xfId="0" applyNumberFormat="1" applyFont="1" applyFill="1" applyBorder="1" applyAlignment="1" applyProtection="1">
      <alignment horizontal="left" vertical="center"/>
    </xf>
    <xf numFmtId="3" fontId="23" fillId="0" borderId="1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3" fontId="14" fillId="0" borderId="0" xfId="0" applyNumberFormat="1" applyFont="1" applyBorder="1" applyAlignment="1" applyProtection="1">
      <alignment horizontal="center" vertical="center"/>
    </xf>
    <xf numFmtId="9" fontId="17" fillId="0" borderId="0" xfId="1" applyFont="1" applyFill="1" applyBorder="1" applyAlignment="1" applyProtection="1">
      <alignment horizontal="center" vertical="center"/>
    </xf>
    <xf numFmtId="3" fontId="17" fillId="0" borderId="0" xfId="0" applyNumberFormat="1" applyFont="1" applyBorder="1" applyAlignment="1" applyProtection="1">
      <alignment horizontal="center" vertical="center"/>
    </xf>
    <xf numFmtId="3" fontId="17" fillId="0" borderId="0" xfId="0" applyNumberFormat="1" applyFont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horizontal="right" vertical="center"/>
    </xf>
    <xf numFmtId="3" fontId="24" fillId="0" borderId="33" xfId="0" applyNumberFormat="1" applyFont="1" applyBorder="1" applyAlignment="1" applyProtection="1">
      <alignment horizontal="right" vertical="center"/>
    </xf>
    <xf numFmtId="3" fontId="17" fillId="0" borderId="34" xfId="0" applyNumberFormat="1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4" xfId="0" applyFont="1" applyBorder="1" applyProtection="1"/>
    <xf numFmtId="0" fontId="0" fillId="0" borderId="35" xfId="0" applyFont="1" applyBorder="1" applyAlignment="1" applyProtection="1">
      <alignment horizontal="center" vertical="center"/>
    </xf>
    <xf numFmtId="0" fontId="0" fillId="0" borderId="36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vertical="center"/>
    </xf>
    <xf numFmtId="3" fontId="25" fillId="4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5" fillId="0" borderId="5" xfId="0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textRotation="90" wrapText="1"/>
    </xf>
    <xf numFmtId="0" fontId="19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20" fillId="3" borderId="14" xfId="0" applyFont="1" applyFill="1" applyBorder="1" applyAlignment="1" applyProtection="1">
      <alignment horizontal="left" vertical="center"/>
    </xf>
    <xf numFmtId="0" fontId="0" fillId="3" borderId="15" xfId="0" applyFont="1" applyFill="1" applyBorder="1" applyAlignment="1" applyProtection="1">
      <alignment vertical="center"/>
    </xf>
    <xf numFmtId="0" fontId="0" fillId="3" borderId="16" xfId="0" applyFont="1" applyFill="1" applyBorder="1" applyAlignment="1" applyProtection="1">
      <alignment vertical="center"/>
    </xf>
    <xf numFmtId="4" fontId="22" fillId="2" borderId="19" xfId="0" applyNumberFormat="1" applyFont="1" applyFill="1" applyBorder="1" applyAlignment="1" applyProtection="1">
      <alignment horizontal="right" vertical="center"/>
      <protection locked="0"/>
    </xf>
    <xf numFmtId="3" fontId="23" fillId="0" borderId="36" xfId="0" applyNumberFormat="1" applyFont="1" applyFill="1" applyBorder="1" applyAlignment="1" applyProtection="1">
      <alignment horizontal="left" vertical="center"/>
    </xf>
    <xf numFmtId="0" fontId="14" fillId="3" borderId="9" xfId="0" applyFont="1" applyFill="1" applyBorder="1" applyAlignment="1" applyProtection="1">
      <alignment horizontal="left" vertical="center"/>
    </xf>
    <xf numFmtId="0" fontId="14" fillId="3" borderId="16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3" fontId="17" fillId="0" borderId="12" xfId="0" applyNumberFormat="1" applyFont="1" applyFill="1" applyBorder="1" applyAlignment="1" applyProtection="1">
      <alignment horizontal="right" vertical="center"/>
    </xf>
    <xf numFmtId="3" fontId="17" fillId="0" borderId="40" xfId="0" applyNumberFormat="1" applyFont="1" applyFill="1" applyBorder="1" applyAlignment="1" applyProtection="1">
      <alignment horizontal="left" vertical="center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2" xfId="0" applyNumberFormat="1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vertical="center"/>
    </xf>
    <xf numFmtId="0" fontId="0" fillId="3" borderId="14" xfId="0" applyFont="1" applyFill="1" applyBorder="1" applyAlignment="1" applyProtection="1">
      <alignment vertical="center"/>
    </xf>
    <xf numFmtId="0" fontId="28" fillId="3" borderId="15" xfId="0" applyFont="1" applyFill="1" applyBorder="1" applyAlignment="1" applyProtection="1">
      <alignment vertical="center"/>
    </xf>
    <xf numFmtId="4" fontId="22" fillId="0" borderId="25" xfId="0" applyNumberFormat="1" applyFont="1" applyFill="1" applyBorder="1" applyAlignment="1" applyProtection="1">
      <alignment horizontal="right" vertical="center"/>
    </xf>
    <xf numFmtId="0" fontId="14" fillId="0" borderId="14" xfId="0" applyFont="1" applyFill="1" applyBorder="1" applyAlignment="1" applyProtection="1">
      <alignment horizontal="left" vertical="center"/>
    </xf>
    <xf numFmtId="0" fontId="17" fillId="0" borderId="15" xfId="0" applyFont="1" applyFill="1" applyBorder="1" applyAlignment="1" applyProtection="1">
      <alignment horizontal="center" vertical="center"/>
    </xf>
    <xf numFmtId="3" fontId="17" fillId="0" borderId="16" xfId="0" applyNumberFormat="1" applyFont="1" applyFill="1" applyBorder="1" applyAlignment="1" applyProtection="1">
      <alignment horizontal="right" vertical="center"/>
    </xf>
    <xf numFmtId="4" fontId="24" fillId="0" borderId="14" xfId="0" applyNumberFormat="1" applyFont="1" applyFill="1" applyBorder="1" applyAlignment="1" applyProtection="1">
      <alignment horizontal="right" vertical="center"/>
    </xf>
    <xf numFmtId="3" fontId="17" fillId="0" borderId="16" xfId="0" applyNumberFormat="1" applyFont="1" applyFill="1" applyBorder="1" applyAlignment="1" applyProtection="1">
      <alignment horizontal="left" vertical="center"/>
    </xf>
    <xf numFmtId="0" fontId="17" fillId="0" borderId="41" xfId="0" applyFont="1" applyFill="1" applyBorder="1" applyAlignment="1" applyProtection="1">
      <alignment horizontal="center" vertical="center"/>
    </xf>
    <xf numFmtId="3" fontId="17" fillId="0" borderId="32" xfId="0" applyNumberFormat="1" applyFont="1" applyFill="1" applyBorder="1" applyAlignment="1" applyProtection="1">
      <alignment horizontal="right" vertical="center"/>
    </xf>
    <xf numFmtId="3" fontId="17" fillId="0" borderId="25" xfId="0" applyNumberFormat="1" applyFont="1" applyFill="1" applyBorder="1" applyAlignment="1" applyProtection="1">
      <alignment horizontal="center" vertical="center"/>
    </xf>
    <xf numFmtId="3" fontId="17" fillId="0" borderId="35" xfId="0" applyNumberFormat="1" applyFont="1" applyFill="1" applyBorder="1" applyAlignment="1" applyProtection="1">
      <alignment horizontal="center" vertical="center"/>
    </xf>
    <xf numFmtId="3" fontId="17" fillId="0" borderId="33" xfId="0" applyNumberFormat="1" applyFont="1" applyFill="1" applyBorder="1" applyAlignment="1" applyProtection="1">
      <alignment horizontal="center" vertical="center"/>
    </xf>
    <xf numFmtId="3" fontId="17" fillId="0" borderId="34" xfId="0" applyNumberFormat="1" applyFont="1" applyFill="1" applyBorder="1" applyAlignment="1" applyProtection="1">
      <alignment horizontal="center" vertical="center"/>
    </xf>
    <xf numFmtId="3" fontId="17" fillId="0" borderId="36" xfId="0" applyNumberFormat="1" applyFont="1" applyFill="1" applyBorder="1" applyAlignment="1" applyProtection="1">
      <alignment horizontal="center" vertical="center"/>
    </xf>
    <xf numFmtId="0" fontId="15" fillId="3" borderId="42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29" fillId="3" borderId="15" xfId="0" applyFont="1" applyFill="1" applyBorder="1" applyAlignment="1" applyProtection="1">
      <alignment horizontal="left" vertical="center"/>
    </xf>
    <xf numFmtId="0" fontId="14" fillId="0" borderId="41" xfId="0" applyFont="1" applyFill="1" applyBorder="1" applyAlignment="1" applyProtection="1">
      <alignment horizontal="center" vertical="center"/>
    </xf>
    <xf numFmtId="3" fontId="24" fillId="0" borderId="33" xfId="0" applyNumberFormat="1" applyFont="1" applyFill="1" applyBorder="1" applyAlignment="1" applyProtection="1">
      <alignment horizontal="right" vertical="center"/>
    </xf>
    <xf numFmtId="3" fontId="17" fillId="0" borderId="34" xfId="0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center" vertical="center"/>
    </xf>
    <xf numFmtId="3" fontId="25" fillId="4" borderId="3" xfId="0" applyNumberFormat="1" applyFont="1" applyFill="1" applyBorder="1" applyAlignment="1" applyProtection="1">
      <alignment horizontal="center" vertical="center"/>
    </xf>
    <xf numFmtId="3" fontId="30" fillId="3" borderId="7" xfId="0" applyNumberFormat="1" applyFont="1" applyFill="1" applyBorder="1" applyAlignment="1" applyProtection="1">
      <alignment horizontal="left" vertical="center"/>
    </xf>
    <xf numFmtId="3" fontId="25" fillId="3" borderId="8" xfId="0" applyNumberFormat="1" applyFont="1" applyFill="1" applyBorder="1" applyAlignment="1" applyProtection="1">
      <alignment horizontal="center" vertical="center"/>
    </xf>
    <xf numFmtId="3" fontId="25" fillId="3" borderId="9" xfId="0" applyNumberFormat="1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 wrapText="1"/>
    </xf>
    <xf numFmtId="0" fontId="0" fillId="3" borderId="15" xfId="0" applyFont="1" applyFill="1" applyBorder="1" applyAlignment="1" applyProtection="1">
      <alignment vertical="center" wrapText="1"/>
    </xf>
    <xf numFmtId="0" fontId="0" fillId="3" borderId="16" xfId="0" applyFont="1" applyFill="1" applyBorder="1" applyAlignment="1" applyProtection="1">
      <alignment vertical="center" wrapText="1"/>
    </xf>
    <xf numFmtId="3" fontId="23" fillId="0" borderId="0" xfId="0" applyNumberFormat="1" applyFont="1" applyFill="1" applyBorder="1" applyAlignment="1" applyProtection="1">
      <alignment horizontal="left" vertical="center"/>
    </xf>
    <xf numFmtId="3" fontId="23" fillId="0" borderId="12" xfId="0" applyNumberFormat="1" applyFont="1" applyFill="1" applyBorder="1" applyAlignment="1" applyProtection="1">
      <alignment horizontal="left" vertical="center"/>
    </xf>
    <xf numFmtId="3" fontId="0" fillId="0" borderId="0" xfId="0" applyNumberFormat="1" applyFont="1" applyFill="1" applyBorder="1" applyAlignment="1" applyProtection="1">
      <alignment horizontal="left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14" fillId="0" borderId="11" xfId="0" applyFont="1" applyBorder="1" applyAlignment="1" applyProtection="1">
      <alignment vertical="center" textRotation="90" wrapText="1"/>
    </xf>
    <xf numFmtId="0" fontId="15" fillId="0" borderId="14" xfId="0" applyFont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vertical="center"/>
    </xf>
    <xf numFmtId="0" fontId="14" fillId="3" borderId="15" xfId="0" applyFont="1" applyFill="1" applyBorder="1" applyAlignment="1" applyProtection="1">
      <alignment horizontal="left" vertical="center" wrapText="1"/>
    </xf>
    <xf numFmtId="3" fontId="21" fillId="0" borderId="36" xfId="0" applyNumberFormat="1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center" vertical="center"/>
    </xf>
    <xf numFmtId="3" fontId="17" fillId="0" borderId="45" xfId="0" applyNumberFormat="1" applyFont="1" applyFill="1" applyBorder="1" applyAlignment="1" applyProtection="1">
      <alignment horizontal="right" vertical="center"/>
    </xf>
    <xf numFmtId="3" fontId="24" fillId="0" borderId="14" xfId="0" applyNumberFormat="1" applyFont="1" applyFill="1" applyBorder="1" applyAlignment="1" applyProtection="1">
      <alignment horizontal="right" vertical="center"/>
    </xf>
    <xf numFmtId="3" fontId="31" fillId="0" borderId="40" xfId="0" applyNumberFormat="1" applyFont="1" applyFill="1" applyBorder="1" applyAlignment="1" applyProtection="1">
      <alignment horizontal="left" vertical="center"/>
    </xf>
    <xf numFmtId="3" fontId="31" fillId="0" borderId="16" xfId="0" applyNumberFormat="1" applyFont="1" applyFill="1" applyBorder="1" applyAlignment="1" applyProtection="1">
      <alignment horizontal="left" vertical="center"/>
    </xf>
    <xf numFmtId="3" fontId="31" fillId="0" borderId="0" xfId="0" applyNumberFormat="1" applyFont="1" applyFill="1" applyBorder="1" applyAlignment="1" applyProtection="1">
      <alignment horizontal="left" vertical="center"/>
    </xf>
    <xf numFmtId="3" fontId="31" fillId="0" borderId="12" xfId="0" applyNumberFormat="1" applyFont="1" applyFill="1" applyBorder="1" applyAlignment="1" applyProtection="1">
      <alignment horizontal="left" vertical="center"/>
    </xf>
    <xf numFmtId="0" fontId="0" fillId="3" borderId="14" xfId="0" applyFont="1" applyFill="1" applyBorder="1" applyAlignment="1" applyProtection="1">
      <alignment horizontal="left" vertical="center"/>
    </xf>
    <xf numFmtId="3" fontId="23" fillId="0" borderId="9" xfId="0" applyNumberFormat="1" applyFont="1" applyFill="1" applyBorder="1" applyAlignment="1" applyProtection="1">
      <alignment horizontal="left" vertical="center"/>
    </xf>
    <xf numFmtId="3" fontId="14" fillId="0" borderId="14" xfId="0" applyNumberFormat="1" applyFont="1" applyBorder="1" applyAlignment="1" applyProtection="1">
      <alignment horizontal="center" vertical="center"/>
    </xf>
    <xf numFmtId="3" fontId="14" fillId="0" borderId="15" xfId="0" applyNumberFormat="1" applyFont="1" applyBorder="1" applyAlignment="1" applyProtection="1">
      <alignment horizontal="center" vertical="center"/>
    </xf>
    <xf numFmtId="164" fontId="14" fillId="0" borderId="15" xfId="0" applyNumberFormat="1" applyFont="1" applyBorder="1" applyAlignment="1" applyProtection="1">
      <alignment horizontal="center" vertical="center"/>
    </xf>
    <xf numFmtId="3" fontId="14" fillId="0" borderId="15" xfId="0" applyNumberFormat="1" applyFont="1" applyBorder="1" applyAlignment="1" applyProtection="1">
      <alignment horizontal="right" vertical="center"/>
    </xf>
    <xf numFmtId="3" fontId="8" fillId="0" borderId="15" xfId="0" applyNumberFormat="1" applyFont="1" applyFill="1" applyBorder="1" applyAlignment="1" applyProtection="1">
      <alignment horizontal="right" vertical="center"/>
    </xf>
    <xf numFmtId="3" fontId="17" fillId="0" borderId="15" xfId="0" applyNumberFormat="1" applyFont="1" applyFill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center" vertical="center"/>
    </xf>
    <xf numFmtId="3" fontId="14" fillId="0" borderId="3" xfId="0" applyNumberFormat="1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3" fontId="24" fillId="3" borderId="7" xfId="0" applyNumberFormat="1" applyFont="1" applyFill="1" applyBorder="1" applyAlignment="1" applyProtection="1">
      <alignment horizontal="left" vertical="center"/>
    </xf>
    <xf numFmtId="3" fontId="32" fillId="3" borderId="8" xfId="0" applyNumberFormat="1" applyFont="1" applyFill="1" applyBorder="1" applyAlignment="1" applyProtection="1">
      <alignment horizontal="center" vertical="center"/>
    </xf>
    <xf numFmtId="3" fontId="32" fillId="3" borderId="9" xfId="0" applyNumberFormat="1" applyFont="1" applyFill="1" applyBorder="1" applyAlignment="1" applyProtection="1">
      <alignment horizontal="center" vertical="center"/>
    </xf>
    <xf numFmtId="3" fontId="21" fillId="0" borderId="48" xfId="0" applyNumberFormat="1" applyFont="1" applyFill="1" applyBorder="1" applyAlignment="1" applyProtection="1">
      <alignment horizontal="left" vertical="center"/>
    </xf>
    <xf numFmtId="3" fontId="23" fillId="0" borderId="49" xfId="0" applyNumberFormat="1" applyFont="1" applyFill="1" applyBorder="1" applyAlignment="1" applyProtection="1">
      <alignment horizontal="left" vertical="center"/>
    </xf>
    <xf numFmtId="165" fontId="22" fillId="2" borderId="25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horizontal="center" vertical="center"/>
    </xf>
    <xf numFmtId="3" fontId="17" fillId="0" borderId="8" xfId="0" applyNumberFormat="1" applyFont="1" applyFill="1" applyBorder="1" applyAlignment="1" applyProtection="1">
      <alignment horizontal="left" vertical="center"/>
    </xf>
    <xf numFmtId="3" fontId="23" fillId="0" borderId="8" xfId="0" applyNumberFormat="1" applyFont="1" applyFill="1" applyBorder="1" applyAlignment="1" applyProtection="1">
      <alignment horizontal="right" vertical="center"/>
    </xf>
    <xf numFmtId="3" fontId="21" fillId="0" borderId="8" xfId="0" applyNumberFormat="1" applyFont="1" applyFill="1" applyBorder="1" applyAlignment="1" applyProtection="1">
      <alignment horizontal="left" vertical="center"/>
    </xf>
    <xf numFmtId="3" fontId="23" fillId="0" borderId="8" xfId="0" applyNumberFormat="1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center" vertical="center"/>
    </xf>
    <xf numFmtId="3" fontId="23" fillId="0" borderId="15" xfId="0" applyNumberFormat="1" applyFont="1" applyFill="1" applyBorder="1" applyAlignment="1" applyProtection="1">
      <alignment horizontal="right" vertical="center"/>
    </xf>
    <xf numFmtId="3" fontId="21" fillId="0" borderId="15" xfId="0" applyNumberFormat="1" applyFont="1" applyFill="1" applyBorder="1" applyAlignment="1" applyProtection="1">
      <alignment horizontal="left" vertical="center"/>
    </xf>
    <xf numFmtId="3" fontId="23" fillId="0" borderId="15" xfId="0" applyNumberFormat="1" applyFont="1" applyFill="1" applyBorder="1" applyAlignment="1" applyProtection="1">
      <alignment horizontal="left" vertical="center"/>
    </xf>
    <xf numFmtId="3" fontId="17" fillId="0" borderId="50" xfId="0" applyNumberFormat="1" applyFont="1" applyFill="1" applyBorder="1" applyAlignment="1" applyProtection="1">
      <alignment horizontal="center" vertical="center"/>
    </xf>
    <xf numFmtId="3" fontId="14" fillId="0" borderId="15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Protection="1"/>
    <xf numFmtId="0" fontId="0" fillId="0" borderId="6" xfId="0" applyFont="1" applyBorder="1" applyProtection="1"/>
    <xf numFmtId="164" fontId="14" fillId="0" borderId="0" xfId="0" applyNumberFormat="1" applyFont="1" applyBorder="1" applyAlignment="1" applyProtection="1">
      <alignment horizontal="center" vertical="center"/>
    </xf>
    <xf numFmtId="3" fontId="25" fillId="4" borderId="4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vertical="center"/>
    </xf>
    <xf numFmtId="3" fontId="17" fillId="0" borderId="0" xfId="0" applyNumberFormat="1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vertical="center"/>
    </xf>
    <xf numFmtId="3" fontId="24" fillId="0" borderId="14" xfId="0" applyNumberFormat="1" applyFont="1" applyBorder="1" applyAlignment="1" applyProtection="1">
      <alignment horizontal="right" vertical="center"/>
    </xf>
    <xf numFmtId="0" fontId="12" fillId="4" borderId="44" xfId="0" applyFont="1" applyFill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vertical="center"/>
    </xf>
    <xf numFmtId="3" fontId="25" fillId="4" borderId="35" xfId="0" applyNumberFormat="1" applyFont="1" applyFill="1" applyBorder="1" applyAlignment="1" applyProtection="1">
      <alignment horizontal="center" vertical="center"/>
    </xf>
    <xf numFmtId="0" fontId="25" fillId="4" borderId="44" xfId="0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horizontal="left" vertical="center"/>
    </xf>
    <xf numFmtId="3" fontId="0" fillId="0" borderId="46" xfId="0" applyNumberFormat="1" applyFont="1" applyFill="1" applyBorder="1" applyAlignment="1" applyProtection="1">
      <alignment horizontal="left" vertical="center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3" xfId="0" applyNumberFormat="1" applyFont="1" applyFill="1" applyBorder="1" applyAlignment="1" applyProtection="1">
      <alignment horizontal="left" vertical="center"/>
    </xf>
    <xf numFmtId="3" fontId="0" fillId="5" borderId="7" xfId="0" applyNumberFormat="1" applyFont="1" applyFill="1" applyBorder="1" applyAlignment="1" applyProtection="1">
      <alignment horizontal="right" vertical="center"/>
    </xf>
    <xf numFmtId="3" fontId="0" fillId="5" borderId="9" xfId="0" applyNumberFormat="1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vertical="center"/>
    </xf>
    <xf numFmtId="3" fontId="14" fillId="0" borderId="15" xfId="0" applyNumberFormat="1" applyFont="1" applyFill="1" applyBorder="1" applyAlignment="1" applyProtection="1">
      <alignment horizontal="left" vertical="center"/>
    </xf>
    <xf numFmtId="3" fontId="0" fillId="0" borderId="30" xfId="0" applyNumberFormat="1" applyFont="1" applyFill="1" applyBorder="1" applyAlignment="1" applyProtection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</xf>
    <xf numFmtId="3" fontId="0" fillId="0" borderId="15" xfId="0" applyNumberFormat="1" applyFont="1" applyFill="1" applyBorder="1" applyAlignment="1" applyProtection="1">
      <alignment horizontal="left" vertical="center"/>
    </xf>
    <xf numFmtId="3" fontId="35" fillId="0" borderId="15" xfId="0" applyNumberFormat="1" applyFont="1" applyFill="1" applyBorder="1" applyAlignment="1" applyProtection="1">
      <alignment horizontal="left" vertical="center"/>
    </xf>
    <xf numFmtId="3" fontId="0" fillId="5" borderId="14" xfId="0" applyNumberFormat="1" applyFont="1" applyFill="1" applyBorder="1" applyAlignment="1" applyProtection="1">
      <alignment horizontal="right" vertical="center"/>
    </xf>
    <xf numFmtId="3" fontId="0" fillId="5" borderId="16" xfId="0" applyNumberFormat="1" applyFont="1" applyFill="1" applyBorder="1" applyAlignment="1" applyProtection="1">
      <alignment vertical="center"/>
    </xf>
    <xf numFmtId="0" fontId="33" fillId="0" borderId="5" xfId="0" applyFont="1" applyBorder="1" applyAlignment="1" applyProtection="1">
      <alignment horizontal="center" vertical="center"/>
    </xf>
    <xf numFmtId="3" fontId="24" fillId="2" borderId="14" xfId="0" applyNumberFormat="1" applyFont="1" applyFill="1" applyBorder="1" applyAlignment="1" applyProtection="1">
      <alignment horizontal="right" vertical="center"/>
      <protection locked="0"/>
    </xf>
    <xf numFmtId="3" fontId="17" fillId="0" borderId="16" xfId="0" applyNumberFormat="1" applyFont="1" applyBorder="1" applyAlignment="1" applyProtection="1">
      <alignment horizontal="left" vertical="center"/>
    </xf>
    <xf numFmtId="3" fontId="36" fillId="0" borderId="0" xfId="0" applyNumberFormat="1" applyFont="1" applyBorder="1" applyAlignment="1" applyProtection="1">
      <alignment horizontal="right" vertical="center"/>
    </xf>
    <xf numFmtId="3" fontId="20" fillId="0" borderId="15" xfId="0" applyNumberFormat="1" applyFont="1" applyFill="1" applyBorder="1" applyAlignment="1" applyProtection="1">
      <alignment horizontal="left" vertical="center"/>
    </xf>
    <xf numFmtId="166" fontId="17" fillId="0" borderId="33" xfId="2" applyNumberFormat="1" applyFont="1" applyFill="1" applyBorder="1" applyAlignment="1" applyProtection="1">
      <alignment horizontal="center" vertical="center"/>
    </xf>
    <xf numFmtId="3" fontId="17" fillId="0" borderId="50" xfId="0" applyNumberFormat="1" applyFont="1" applyFill="1" applyBorder="1" applyAlignment="1" applyProtection="1">
      <alignment horizontal="left" vertical="center"/>
    </xf>
    <xf numFmtId="0" fontId="0" fillId="0" borderId="36" xfId="0" applyFont="1" applyBorder="1" applyAlignment="1" applyProtection="1">
      <alignment horizontal="center" vertical="center"/>
    </xf>
    <xf numFmtId="3" fontId="14" fillId="0" borderId="4" xfId="0" applyNumberFormat="1" applyFont="1" applyBorder="1" applyAlignment="1" applyProtection="1">
      <alignment horizontal="center" vertical="center"/>
    </xf>
    <xf numFmtId="3" fontId="14" fillId="0" borderId="4" xfId="0" applyNumberFormat="1" applyFont="1" applyBorder="1" applyAlignment="1" applyProtection="1">
      <alignment horizontal="right" vertical="center"/>
    </xf>
    <xf numFmtId="0" fontId="12" fillId="4" borderId="2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vertical="center"/>
    </xf>
    <xf numFmtId="0" fontId="25" fillId="4" borderId="23" xfId="0" applyFont="1" applyFill="1" applyBorder="1" applyAlignment="1" applyProtection="1">
      <alignment horizontal="center" vertical="center"/>
    </xf>
    <xf numFmtId="3" fontId="32" fillId="0" borderId="0" xfId="0" applyNumberFormat="1" applyFont="1" applyBorder="1" applyAlignment="1" applyProtection="1">
      <alignment horizontal="right" vertical="center"/>
    </xf>
    <xf numFmtId="3" fontId="35" fillId="0" borderId="3" xfId="0" applyNumberFormat="1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center" vertical="center"/>
    </xf>
    <xf numFmtId="3" fontId="14" fillId="0" borderId="35" xfId="0" applyNumberFormat="1" applyFont="1" applyBorder="1" applyAlignment="1" applyProtection="1">
      <alignment horizontal="center" vertical="center"/>
    </xf>
    <xf numFmtId="3" fontId="14" fillId="0" borderId="35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/>
    <xf numFmtId="0" fontId="4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12" fillId="0" borderId="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3" fontId="37" fillId="0" borderId="0" xfId="0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3" fontId="12" fillId="6" borderId="33" xfId="0" applyNumberFormat="1" applyFont="1" applyFill="1" applyBorder="1" applyAlignment="1" applyProtection="1">
      <alignment horizontal="left" vertical="center"/>
    </xf>
    <xf numFmtId="3" fontId="25" fillId="6" borderId="50" xfId="0" applyNumberFormat="1" applyFont="1" applyFill="1" applyBorder="1" applyAlignment="1" applyProtection="1">
      <alignment horizontal="center" vertical="center"/>
    </xf>
    <xf numFmtId="3" fontId="25" fillId="6" borderId="34" xfId="0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Fill="1" applyBorder="1" applyAlignment="1" applyProtection="1">
      <alignment horizontal="left" vertical="center"/>
    </xf>
    <xf numFmtId="3" fontId="25" fillId="0" borderId="8" xfId="0" applyNumberFormat="1" applyFont="1" applyFill="1" applyBorder="1" applyAlignment="1" applyProtection="1">
      <alignment horizontal="center" vertical="center"/>
    </xf>
    <xf numFmtId="3" fontId="25" fillId="0" borderId="50" xfId="0" applyNumberFormat="1" applyFont="1" applyFill="1" applyBorder="1" applyAlignment="1" applyProtection="1">
      <alignment horizontal="center" vertical="center"/>
    </xf>
    <xf numFmtId="3" fontId="25" fillId="0" borderId="34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textRotation="90"/>
    </xf>
    <xf numFmtId="0" fontId="14" fillId="0" borderId="15" xfId="0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left" vertical="center"/>
    </xf>
    <xf numFmtId="3" fontId="23" fillId="0" borderId="18" xfId="0" applyNumberFormat="1" applyFont="1" applyFill="1" applyBorder="1" applyAlignment="1" applyProtection="1">
      <alignment horizontal="left" vertical="center"/>
    </xf>
    <xf numFmtId="3" fontId="23" fillId="0" borderId="43" xfId="0" applyNumberFormat="1" applyFont="1" applyFill="1" applyBorder="1" applyAlignment="1" applyProtection="1">
      <alignment horizontal="right" vertical="center"/>
    </xf>
    <xf numFmtId="3" fontId="23" fillId="0" borderId="43" xfId="0" applyNumberFormat="1" applyFont="1" applyFill="1" applyBorder="1" applyAlignment="1" applyProtection="1">
      <alignment horizontal="left" vertical="center"/>
    </xf>
    <xf numFmtId="3" fontId="23" fillId="3" borderId="19" xfId="0" applyNumberFormat="1" applyFont="1" applyFill="1" applyBorder="1" applyAlignment="1" applyProtection="1">
      <alignment horizontal="right" vertical="center"/>
    </xf>
    <xf numFmtId="3" fontId="21" fillId="3" borderId="20" xfId="0" applyNumberFormat="1" applyFont="1" applyFill="1" applyBorder="1" applyAlignment="1" applyProtection="1">
      <alignment horizontal="left" vertical="center"/>
    </xf>
    <xf numFmtId="3" fontId="23" fillId="3" borderId="43" xfId="0" applyNumberFormat="1" applyFont="1" applyFill="1" applyBorder="1" applyAlignment="1" applyProtection="1">
      <alignment horizontal="left" vertical="center"/>
    </xf>
    <xf numFmtId="3" fontId="23" fillId="3" borderId="25" xfId="0" applyNumberFormat="1" applyFont="1" applyFill="1" applyBorder="1" applyAlignment="1" applyProtection="1">
      <alignment horizontal="right" vertical="center"/>
    </xf>
    <xf numFmtId="3" fontId="23" fillId="3" borderId="26" xfId="0" applyNumberFormat="1" applyFont="1" applyFill="1" applyBorder="1" applyAlignment="1" applyProtection="1">
      <alignment horizontal="left" vertical="center"/>
    </xf>
    <xf numFmtId="0" fontId="17" fillId="0" borderId="53" xfId="0" applyFont="1" applyFill="1" applyBorder="1" applyAlignment="1" applyProtection="1">
      <alignment horizontal="left" vertical="center"/>
    </xf>
    <xf numFmtId="3" fontId="23" fillId="0" borderId="24" xfId="0" applyNumberFormat="1" applyFont="1" applyFill="1" applyBorder="1" applyAlignment="1" applyProtection="1">
      <alignment horizontal="left" vertical="center"/>
    </xf>
    <xf numFmtId="3" fontId="23" fillId="0" borderId="35" xfId="0" applyNumberFormat="1" applyFont="1" applyFill="1" applyBorder="1" applyAlignment="1" applyProtection="1">
      <alignment horizontal="right" vertical="center"/>
    </xf>
    <xf numFmtId="3" fontId="23" fillId="0" borderId="35" xfId="0" applyNumberFormat="1" applyFont="1" applyFill="1" applyBorder="1" applyAlignment="1" applyProtection="1">
      <alignment horizontal="left" vertical="center"/>
    </xf>
    <xf numFmtId="3" fontId="23" fillId="3" borderId="28" xfId="0" applyNumberFormat="1" applyFont="1" applyFill="1" applyBorder="1" applyAlignment="1" applyProtection="1">
      <alignment horizontal="right" vertical="center"/>
    </xf>
    <xf numFmtId="3" fontId="21" fillId="3" borderId="21" xfId="0" applyNumberFormat="1" applyFont="1" applyFill="1" applyBorder="1" applyAlignment="1" applyProtection="1">
      <alignment horizontal="left" vertical="center"/>
    </xf>
    <xf numFmtId="3" fontId="23" fillId="3" borderId="35" xfId="0" applyNumberFormat="1" applyFont="1" applyFill="1" applyBorder="1" applyAlignment="1" applyProtection="1">
      <alignment horizontal="left" vertical="center"/>
    </xf>
    <xf numFmtId="3" fontId="23" fillId="3" borderId="21" xfId="0" applyNumberFormat="1" applyFont="1" applyFill="1" applyBorder="1" applyAlignment="1" applyProtection="1">
      <alignment horizontal="left" vertical="center"/>
    </xf>
    <xf numFmtId="3" fontId="23" fillId="3" borderId="4" xfId="0" applyNumberFormat="1" applyFont="1" applyFill="1" applyBorder="1" applyAlignment="1" applyProtection="1">
      <alignment horizontal="left" vertical="center"/>
    </xf>
    <xf numFmtId="3" fontId="17" fillId="3" borderId="33" xfId="0" applyNumberFormat="1" applyFont="1" applyFill="1" applyBorder="1" applyAlignment="1" applyProtection="1">
      <alignment horizontal="right" vertical="center"/>
    </xf>
    <xf numFmtId="3" fontId="17" fillId="3" borderId="34" xfId="0" applyNumberFormat="1" applyFont="1" applyFill="1" applyBorder="1" applyAlignment="1" applyProtection="1">
      <alignment horizontal="left" vertical="center"/>
    </xf>
    <xf numFmtId="0" fontId="0" fillId="0" borderId="36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4" fillId="0" borderId="0" xfId="0" applyFont="1" applyAlignment="1" applyProtection="1"/>
    <xf numFmtId="0" fontId="9" fillId="0" borderId="0" xfId="0" applyFont="1" applyAlignment="1" applyProtection="1"/>
    <xf numFmtId="0" fontId="38" fillId="0" borderId="0" xfId="0" applyFont="1" applyBorder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center" vertical="center"/>
    </xf>
    <xf numFmtId="0" fontId="39" fillId="0" borderId="0" xfId="0" applyFont="1" applyFill="1" applyBorder="1" applyAlignment="1" applyProtection="1"/>
    <xf numFmtId="0" fontId="38" fillId="0" borderId="0" xfId="0" applyFont="1" applyBorder="1" applyAlignment="1" applyProtection="1"/>
    <xf numFmtId="0" fontId="40" fillId="0" borderId="0" xfId="0" applyFont="1" applyFill="1" applyBorder="1" applyAlignment="1" applyProtection="1"/>
    <xf numFmtId="0" fontId="23" fillId="3" borderId="46" xfId="0" applyFont="1" applyFill="1" applyBorder="1" applyAlignment="1" applyProtection="1">
      <alignment vertical="center"/>
    </xf>
    <xf numFmtId="0" fontId="23" fillId="3" borderId="3" xfId="0" applyFont="1" applyFill="1" applyBorder="1" applyAlignment="1" applyProtection="1">
      <alignment vertical="center"/>
    </xf>
    <xf numFmtId="0" fontId="23" fillId="3" borderId="3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4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/>
    <xf numFmtId="0" fontId="23" fillId="0" borderId="0" xfId="0" applyFont="1" applyBorder="1" applyAlignment="1" applyProtection="1">
      <alignment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41" fillId="0" borderId="0" xfId="0" applyFont="1" applyFill="1" applyBorder="1" applyAlignment="1" applyProtection="1"/>
    <xf numFmtId="0" fontId="23" fillId="0" borderId="0" xfId="0" applyFont="1" applyBorder="1" applyAlignment="1" applyProtection="1"/>
    <xf numFmtId="0" fontId="23" fillId="0" borderId="24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42" fillId="0" borderId="0" xfId="0" applyFont="1" applyFill="1" applyBorder="1" applyAlignment="1" applyProtection="1"/>
    <xf numFmtId="0" fontId="6" fillId="0" borderId="0" xfId="0" applyFont="1" applyBorder="1" applyAlignment="1" applyProtection="1"/>
    <xf numFmtId="0" fontId="38" fillId="0" borderId="0" xfId="0" applyFont="1" applyAlignment="1" applyProtection="1">
      <alignment horizontal="left" vertical="center"/>
    </xf>
    <xf numFmtId="0" fontId="39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vertical="center" wrapText="1"/>
    </xf>
    <xf numFmtId="0" fontId="30" fillId="3" borderId="55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horizontal="left" vertical="center" wrapText="1" indent="1"/>
    </xf>
    <xf numFmtId="0" fontId="0" fillId="0" borderId="5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4" fontId="22" fillId="2" borderId="28" xfId="0" applyNumberFormat="1" applyFont="1" applyFill="1" applyBorder="1" applyAlignment="1" applyProtection="1">
      <alignment horizontal="right" vertical="center"/>
      <protection locked="0"/>
    </xf>
    <xf numFmtId="3" fontId="23" fillId="0" borderId="45" xfId="0" applyNumberFormat="1" applyFont="1" applyFill="1" applyBorder="1" applyAlignment="1" applyProtection="1">
      <alignment horizontal="left"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3" fontId="17" fillId="0" borderId="14" xfId="0" applyNumberFormat="1" applyFont="1" applyFill="1" applyBorder="1" applyAlignment="1" applyProtection="1">
      <alignment horizontal="center" vertical="center"/>
    </xf>
    <xf numFmtId="3" fontId="17" fillId="0" borderId="16" xfId="0" applyNumberFormat="1" applyFont="1" applyFill="1" applyBorder="1" applyAlignment="1" applyProtection="1">
      <alignment horizontal="center" vertical="center"/>
    </xf>
    <xf numFmtId="3" fontId="23" fillId="0" borderId="58" xfId="0" applyNumberFormat="1" applyFont="1" applyFill="1" applyBorder="1" applyAlignment="1" applyProtection="1">
      <alignment horizontal="left" vertical="center"/>
    </xf>
    <xf numFmtId="3" fontId="23" fillId="0" borderId="59" xfId="0" applyNumberFormat="1" applyFont="1" applyFill="1" applyBorder="1" applyAlignment="1" applyProtection="1">
      <alignment horizontal="left" vertical="center"/>
    </xf>
    <xf numFmtId="4" fontId="24" fillId="0" borderId="0" xfId="0" applyNumberFormat="1" applyFont="1" applyFill="1" applyBorder="1" applyAlignment="1" applyProtection="1">
      <alignment horizontal="right" vertical="center"/>
    </xf>
    <xf numFmtId="4" fontId="22" fillId="0" borderId="62" xfId="0" applyNumberFormat="1" applyFont="1" applyFill="1" applyBorder="1" applyAlignment="1" applyProtection="1">
      <alignment horizontal="right" vertical="center"/>
    </xf>
    <xf numFmtId="4" fontId="24" fillId="0" borderId="63" xfId="0" applyNumberFormat="1" applyFont="1" applyFill="1" applyBorder="1" applyAlignment="1" applyProtection="1">
      <alignment horizontal="right" vertical="center"/>
    </xf>
    <xf numFmtId="3" fontId="23" fillId="0" borderId="64" xfId="0" applyNumberFormat="1" applyFont="1" applyFill="1" applyBorder="1" applyAlignment="1" applyProtection="1">
      <alignment horizontal="left" vertical="center"/>
    </xf>
    <xf numFmtId="4" fontId="22" fillId="0" borderId="65" xfId="0" applyNumberFormat="1" applyFont="1" applyFill="1" applyBorder="1" applyAlignment="1" applyProtection="1">
      <alignment horizontal="right" vertical="center"/>
    </xf>
    <xf numFmtId="0" fontId="17" fillId="0" borderId="44" xfId="0" applyFont="1" applyFill="1" applyBorder="1" applyAlignment="1" applyProtection="1">
      <alignment horizontal="center" vertical="center"/>
    </xf>
    <xf numFmtId="3" fontId="22" fillId="2" borderId="28" xfId="0" applyNumberFormat="1" applyFont="1" applyFill="1" applyBorder="1" applyAlignment="1" applyProtection="1">
      <alignment horizontal="right" vertical="center"/>
      <protection locked="0"/>
    </xf>
    <xf numFmtId="165" fontId="22" fillId="2" borderId="67" xfId="0" applyNumberFormat="1" applyFont="1" applyFill="1" applyBorder="1" applyAlignment="1" applyProtection="1">
      <alignment horizontal="right" vertical="center"/>
      <protection locked="0"/>
    </xf>
    <xf numFmtId="3" fontId="23" fillId="0" borderId="68" xfId="0" applyNumberFormat="1" applyFont="1" applyFill="1" applyBorder="1" applyAlignment="1" applyProtection="1">
      <alignment horizontal="left" vertical="center"/>
    </xf>
    <xf numFmtId="3" fontId="23" fillId="0" borderId="69" xfId="0" applyNumberFormat="1" applyFont="1" applyFill="1" applyBorder="1" applyAlignment="1" applyProtection="1">
      <alignment horizontal="left" vertical="center"/>
    </xf>
    <xf numFmtId="0" fontId="0" fillId="0" borderId="47" xfId="0" applyFont="1" applyBorder="1" applyProtection="1"/>
    <xf numFmtId="0" fontId="0" fillId="4" borderId="36" xfId="0" applyFont="1" applyFill="1" applyBorder="1" applyProtection="1"/>
    <xf numFmtId="0" fontId="8" fillId="0" borderId="0" xfId="0" applyFont="1" applyBorder="1" applyAlignment="1" applyProtection="1">
      <alignment horizontal="left" vertical="center"/>
    </xf>
    <xf numFmtId="4" fontId="0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4" fontId="14" fillId="0" borderId="0" xfId="0" applyNumberFormat="1" applyFont="1" applyBorder="1" applyAlignment="1" applyProtection="1">
      <alignment horizontal="left" vertical="center"/>
    </xf>
    <xf numFmtId="4" fontId="19" fillId="0" borderId="0" xfId="0" applyNumberFormat="1" applyFont="1" applyBorder="1" applyAlignment="1" applyProtection="1">
      <alignment horizontal="left" vertical="center"/>
    </xf>
    <xf numFmtId="3" fontId="24" fillId="0" borderId="0" xfId="0" applyNumberFormat="1" applyFont="1" applyBorder="1" applyAlignment="1" applyProtection="1">
      <alignment horizontal="right" vertical="center"/>
    </xf>
    <xf numFmtId="4" fontId="0" fillId="0" borderId="35" xfId="0" applyNumberFormat="1" applyFont="1" applyBorder="1" applyAlignment="1" applyProtection="1">
      <alignment horizontal="center" vertical="center"/>
    </xf>
    <xf numFmtId="3" fontId="24" fillId="0" borderId="63" xfId="0" applyNumberFormat="1" applyFont="1" applyBorder="1" applyAlignment="1" applyProtection="1">
      <alignment horizontal="right" vertical="center"/>
    </xf>
    <xf numFmtId="4" fontId="22" fillId="2" borderId="61" xfId="0" applyNumberFormat="1" applyFont="1" applyFill="1" applyBorder="1" applyAlignment="1" applyProtection="1">
      <alignment horizontal="right" vertical="center"/>
      <protection locked="0"/>
    </xf>
    <xf numFmtId="4" fontId="22" fillId="2" borderId="62" xfId="0" applyNumberFormat="1" applyFont="1" applyFill="1" applyBorder="1" applyAlignment="1" applyProtection="1">
      <alignment horizontal="right" vertical="center"/>
      <protection locked="0"/>
    </xf>
    <xf numFmtId="4" fontId="23" fillId="0" borderId="35" xfId="0" applyNumberFormat="1" applyFont="1" applyFill="1" applyBorder="1" applyAlignment="1" applyProtection="1">
      <alignment horizontal="left" vertical="center"/>
    </xf>
    <xf numFmtId="4" fontId="23" fillId="0" borderId="4" xfId="0" applyNumberFormat="1" applyFont="1" applyFill="1" applyBorder="1" applyAlignment="1" applyProtection="1">
      <alignment horizontal="left" vertical="center"/>
    </xf>
    <xf numFmtId="4" fontId="23" fillId="0" borderId="59" xfId="0" applyNumberFormat="1" applyFont="1" applyFill="1" applyBorder="1" applyAlignment="1" applyProtection="1">
      <alignment horizontal="left" vertical="center"/>
    </xf>
    <xf numFmtId="4" fontId="23" fillId="0" borderId="64" xfId="0" applyNumberFormat="1" applyFont="1" applyFill="1" applyBorder="1" applyAlignment="1" applyProtection="1">
      <alignment horizontal="left" vertical="center"/>
    </xf>
    <xf numFmtId="4" fontId="23" fillId="5" borderId="62" xfId="0" applyNumberFormat="1" applyFont="1" applyFill="1" applyBorder="1" applyAlignment="1" applyProtection="1">
      <alignment horizontal="left" vertical="center"/>
    </xf>
    <xf numFmtId="4" fontId="23" fillId="5" borderId="59" xfId="0" applyNumberFormat="1" applyFont="1" applyFill="1" applyBorder="1" applyAlignment="1" applyProtection="1">
      <alignment horizontal="left" vertical="center"/>
    </xf>
    <xf numFmtId="4" fontId="23" fillId="5" borderId="64" xfId="0" applyNumberFormat="1" applyFont="1" applyFill="1" applyBorder="1" applyAlignment="1" applyProtection="1">
      <alignment horizontal="left" vertical="center"/>
    </xf>
    <xf numFmtId="4" fontId="23" fillId="5" borderId="65" xfId="0" applyNumberFormat="1" applyFont="1" applyFill="1" applyBorder="1" applyAlignment="1" applyProtection="1">
      <alignment horizontal="left" vertical="center"/>
    </xf>
    <xf numFmtId="4" fontId="17" fillId="0" borderId="15" xfId="0" applyNumberFormat="1" applyFont="1" applyFill="1" applyBorder="1" applyAlignment="1" applyProtection="1">
      <alignment horizontal="left" vertical="center"/>
    </xf>
    <xf numFmtId="4" fontId="17" fillId="0" borderId="60" xfId="0" applyNumberFormat="1" applyFont="1" applyFill="1" applyBorder="1" applyAlignment="1" applyProtection="1">
      <alignment horizontal="left" vertical="center"/>
    </xf>
    <xf numFmtId="4" fontId="17" fillId="0" borderId="12" xfId="0" applyNumberFormat="1" applyFont="1" applyFill="1" applyBorder="1" applyAlignment="1" applyProtection="1">
      <alignment horizontal="left" vertical="center"/>
    </xf>
    <xf numFmtId="4" fontId="17" fillId="0" borderId="16" xfId="0" applyNumberFormat="1" applyFont="1" applyFill="1" applyBorder="1" applyAlignment="1" applyProtection="1">
      <alignment horizontal="left" vertical="center"/>
    </xf>
    <xf numFmtId="4" fontId="22" fillId="0" borderId="70" xfId="0" applyNumberFormat="1" applyFont="1" applyFill="1" applyBorder="1" applyAlignment="1" applyProtection="1">
      <alignment horizontal="right" vertical="center"/>
    </xf>
    <xf numFmtId="0" fontId="20" fillId="3" borderId="15" xfId="0" applyFont="1" applyFill="1" applyBorder="1" applyAlignment="1" applyProtection="1">
      <alignment horizontal="left" vertical="center" wrapText="1"/>
    </xf>
    <xf numFmtId="0" fontId="14" fillId="3" borderId="73" xfId="0" applyFont="1" applyFill="1" applyBorder="1" applyAlignment="1" applyProtection="1">
      <alignment horizontal="left" vertical="center" wrapText="1"/>
    </xf>
    <xf numFmtId="0" fontId="0" fillId="3" borderId="73" xfId="0" applyFont="1" applyFill="1" applyBorder="1" applyAlignment="1" applyProtection="1">
      <alignment vertical="center" wrapText="1"/>
    </xf>
    <xf numFmtId="3" fontId="23" fillId="0" borderId="72" xfId="0" applyNumberFormat="1" applyFont="1" applyFill="1" applyBorder="1" applyAlignment="1" applyProtection="1">
      <alignment horizontal="left" vertical="center"/>
    </xf>
    <xf numFmtId="3" fontId="22" fillId="0" borderId="28" xfId="0" applyNumberFormat="1" applyFont="1" applyFill="1" applyBorder="1" applyAlignment="1" applyProtection="1">
      <alignment horizontal="right" vertical="center"/>
      <protection hidden="1"/>
    </xf>
    <xf numFmtId="164" fontId="22" fillId="0" borderId="28" xfId="0" applyNumberFormat="1" applyFont="1" applyFill="1" applyBorder="1" applyAlignment="1" applyProtection="1">
      <alignment horizontal="right" vertical="center"/>
      <protection hidden="1"/>
    </xf>
    <xf numFmtId="164" fontId="24" fillId="0" borderId="14" xfId="0" applyNumberFormat="1" applyFont="1" applyFill="1" applyBorder="1" applyAlignment="1" applyProtection="1">
      <alignment horizontal="right" vertical="center"/>
      <protection hidden="1"/>
    </xf>
    <xf numFmtId="164" fontId="17" fillId="0" borderId="40" xfId="0" applyNumberFormat="1" applyFont="1" applyFill="1" applyBorder="1" applyAlignment="1" applyProtection="1">
      <alignment horizontal="left" vertical="center"/>
      <protection hidden="1"/>
    </xf>
    <xf numFmtId="164" fontId="17" fillId="0" borderId="0" xfId="0" applyNumberFormat="1" applyFont="1" applyFill="1" applyBorder="1" applyAlignment="1" applyProtection="1">
      <alignment horizontal="left" vertical="center"/>
      <protection hidden="1"/>
    </xf>
    <xf numFmtId="3" fontId="17" fillId="0" borderId="12" xfId="0" applyNumberFormat="1" applyFont="1" applyFill="1" applyBorder="1" applyAlignment="1" applyProtection="1">
      <alignment horizontal="left" vertical="center"/>
      <protection hidden="1"/>
    </xf>
    <xf numFmtId="3" fontId="23" fillId="5" borderId="27" xfId="0" applyNumberFormat="1" applyFont="1" applyFill="1" applyBorder="1" applyAlignment="1" applyProtection="1">
      <alignment horizontal="left" vertical="center"/>
      <protection hidden="1"/>
    </xf>
    <xf numFmtId="164" fontId="22" fillId="2" borderId="25" xfId="0" applyNumberFormat="1" applyFont="1" applyFill="1" applyBorder="1" applyAlignment="1" applyProtection="1">
      <alignment horizontal="right" vertical="center"/>
      <protection locked="0"/>
    </xf>
    <xf numFmtId="164" fontId="23" fillId="0" borderId="26" xfId="0" applyNumberFormat="1" applyFont="1" applyFill="1" applyBorder="1" applyAlignment="1" applyProtection="1">
      <alignment horizontal="left" vertical="center"/>
    </xf>
    <xf numFmtId="164" fontId="22" fillId="2" borderId="25" xfId="1" applyNumberFormat="1" applyFont="1" applyFill="1" applyBorder="1" applyAlignment="1" applyProtection="1">
      <alignment horizontal="right" vertical="center"/>
      <protection locked="0"/>
    </xf>
    <xf numFmtId="3" fontId="21" fillId="0" borderId="48" xfId="0" applyNumberFormat="1" applyFont="1" applyFill="1" applyBorder="1" applyAlignment="1" applyProtection="1">
      <alignment horizontal="left" vertical="center" wrapText="1"/>
    </xf>
    <xf numFmtId="164" fontId="23" fillId="0" borderId="20" xfId="0" applyNumberFormat="1" applyFont="1" applyFill="1" applyBorder="1" applyAlignment="1" applyProtection="1">
      <alignment horizontal="left" vertical="center"/>
      <protection hidden="1"/>
    </xf>
    <xf numFmtId="164" fontId="23" fillId="0" borderId="21" xfId="0" applyNumberFormat="1" applyFont="1" applyFill="1" applyBorder="1" applyAlignment="1" applyProtection="1">
      <alignment horizontal="left" vertical="center"/>
      <protection hidden="1"/>
    </xf>
    <xf numFmtId="3" fontId="21" fillId="0" borderId="74" xfId="0" applyNumberFormat="1" applyFont="1" applyFill="1" applyBorder="1" applyAlignment="1" applyProtection="1">
      <alignment horizontal="left" vertical="center"/>
    </xf>
    <xf numFmtId="0" fontId="38" fillId="0" borderId="0" xfId="0" applyFont="1" applyAlignment="1" applyProtection="1">
      <alignment horizontal="right" vertical="center"/>
    </xf>
    <xf numFmtId="164" fontId="23" fillId="5" borderId="28" xfId="0" applyNumberFormat="1" applyFont="1" applyFill="1" applyBorder="1" applyAlignment="1" applyProtection="1">
      <alignment horizontal="left" vertical="center"/>
    </xf>
    <xf numFmtId="164" fontId="23" fillId="5" borderId="21" xfId="0" applyNumberFormat="1" applyFont="1" applyFill="1" applyBorder="1" applyAlignment="1" applyProtection="1">
      <alignment horizontal="left" vertical="center"/>
    </xf>
    <xf numFmtId="3" fontId="23" fillId="5" borderId="21" xfId="0" applyNumberFormat="1" applyFont="1" applyFill="1" applyBorder="1" applyAlignment="1" applyProtection="1">
      <alignment horizontal="left" vertical="center"/>
    </xf>
    <xf numFmtId="3" fontId="23" fillId="5" borderId="26" xfId="0" applyNumberFormat="1" applyFont="1" applyFill="1" applyBorder="1" applyAlignment="1" applyProtection="1">
      <alignment horizontal="left" vertical="center"/>
    </xf>
    <xf numFmtId="3" fontId="23" fillId="5" borderId="75" xfId="0" applyNumberFormat="1" applyFont="1" applyFill="1" applyBorder="1" applyAlignment="1" applyProtection="1">
      <alignment horizontal="left" vertical="center"/>
    </xf>
    <xf numFmtId="3" fontId="23" fillId="5" borderId="76" xfId="0" applyNumberFormat="1" applyFont="1" applyFill="1" applyBorder="1" applyAlignment="1" applyProtection="1">
      <alignment horizontal="left" vertical="center"/>
    </xf>
    <xf numFmtId="0" fontId="0" fillId="0" borderId="46" xfId="0" applyFont="1" applyBorder="1" applyProtection="1"/>
    <xf numFmtId="0" fontId="33" fillId="0" borderId="4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3" fontId="0" fillId="0" borderId="0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/>
    <xf numFmtId="0" fontId="11" fillId="0" borderId="5" xfId="0" applyFont="1" applyBorder="1" applyProtection="1"/>
    <xf numFmtId="3" fontId="22" fillId="2" borderId="51" xfId="0" applyNumberFormat="1" applyFont="1" applyFill="1" applyBorder="1" applyAlignment="1" applyProtection="1">
      <alignment horizontal="right" vertical="center"/>
      <protection locked="0"/>
    </xf>
    <xf numFmtId="3" fontId="23" fillId="5" borderId="77" xfId="0" applyNumberFormat="1" applyFont="1" applyFill="1" applyBorder="1" applyAlignment="1" applyProtection="1">
      <alignment horizontal="left" vertical="center"/>
      <protection hidden="1"/>
    </xf>
    <xf numFmtId="3" fontId="22" fillId="0" borderId="51" xfId="0" applyNumberFormat="1" applyFont="1" applyFill="1" applyBorder="1" applyAlignment="1" applyProtection="1">
      <alignment horizontal="right" vertical="center"/>
      <protection hidden="1"/>
    </xf>
    <xf numFmtId="49" fontId="20" fillId="3" borderId="11" xfId="0" applyNumberFormat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20" fillId="3" borderId="11" xfId="0" quotePrefix="1" applyFont="1" applyFill="1" applyBorder="1" applyAlignment="1" applyProtection="1">
      <alignment horizontal="left" vertical="center"/>
    </xf>
    <xf numFmtId="3" fontId="24" fillId="0" borderId="14" xfId="0" applyNumberFormat="1" applyFont="1" applyBorder="1" applyAlignment="1" applyProtection="1">
      <alignment horizontal="right" vertical="center"/>
      <protection hidden="1"/>
    </xf>
    <xf numFmtId="0" fontId="14" fillId="0" borderId="78" xfId="0" applyFont="1" applyFill="1" applyBorder="1" applyAlignment="1" applyProtection="1">
      <alignment horizontal="left" vertical="center"/>
    </xf>
    <xf numFmtId="0" fontId="17" fillId="0" borderId="79" xfId="0" applyFont="1" applyFill="1" applyBorder="1" applyAlignment="1" applyProtection="1">
      <alignment horizontal="center" vertical="center"/>
    </xf>
    <xf numFmtId="3" fontId="21" fillId="0" borderId="80" xfId="0" applyNumberFormat="1" applyFont="1" applyFill="1" applyBorder="1" applyAlignment="1" applyProtection="1">
      <alignment horizontal="left" vertical="center"/>
    </xf>
    <xf numFmtId="3" fontId="22" fillId="2" borderId="81" xfId="0" applyNumberFormat="1" applyFont="1" applyFill="1" applyBorder="1" applyAlignment="1" applyProtection="1">
      <alignment horizontal="right" vertical="center"/>
      <protection locked="0"/>
    </xf>
    <xf numFmtId="3" fontId="23" fillId="0" borderId="82" xfId="0" applyNumberFormat="1" applyFont="1" applyFill="1" applyBorder="1" applyAlignment="1" applyProtection="1">
      <alignment horizontal="left" vertical="center"/>
    </xf>
    <xf numFmtId="3" fontId="23" fillId="5" borderId="83" xfId="0" applyNumberFormat="1" applyFont="1" applyFill="1" applyBorder="1" applyAlignment="1" applyProtection="1">
      <alignment horizontal="left" vertical="center"/>
      <protection hidden="1"/>
    </xf>
    <xf numFmtId="3" fontId="22" fillId="0" borderId="81" xfId="0" applyNumberFormat="1" applyFont="1" applyFill="1" applyBorder="1" applyAlignment="1" applyProtection="1">
      <alignment horizontal="right" vertical="center"/>
      <protection hidden="1"/>
    </xf>
    <xf numFmtId="3" fontId="23" fillId="0" borderId="84" xfId="0" applyNumberFormat="1" applyFont="1" applyFill="1" applyBorder="1" applyAlignment="1" applyProtection="1">
      <alignment horizontal="left" vertical="center"/>
    </xf>
    <xf numFmtId="0" fontId="14" fillId="0" borderId="85" xfId="0" applyFont="1" applyFill="1" applyBorder="1" applyAlignment="1" applyProtection="1">
      <alignment horizontal="left" vertical="center"/>
    </xf>
    <xf numFmtId="3" fontId="23" fillId="0" borderId="86" xfId="0" applyNumberFormat="1" applyFont="1" applyFill="1" applyBorder="1" applyAlignment="1" applyProtection="1">
      <alignment horizontal="left" vertical="center"/>
    </xf>
    <xf numFmtId="3" fontId="23" fillId="0" borderId="87" xfId="0" applyNumberFormat="1" applyFont="1" applyFill="1" applyBorder="1" applyAlignment="1" applyProtection="1">
      <alignment horizontal="left" vertical="center"/>
    </xf>
    <xf numFmtId="0" fontId="14" fillId="0" borderId="88" xfId="0" applyFont="1" applyFill="1" applyBorder="1" applyAlignment="1" applyProtection="1">
      <alignment horizontal="left" vertical="center"/>
    </xf>
    <xf numFmtId="0" fontId="17" fillId="0" borderId="89" xfId="0" applyFont="1" applyFill="1" applyBorder="1" applyAlignment="1" applyProtection="1">
      <alignment horizontal="center" vertical="center"/>
    </xf>
    <xf numFmtId="3" fontId="21" fillId="0" borderId="90" xfId="0" applyNumberFormat="1" applyFont="1" applyFill="1" applyBorder="1" applyAlignment="1" applyProtection="1">
      <alignment horizontal="left" vertical="center"/>
    </xf>
    <xf numFmtId="3" fontId="22" fillId="2" borderId="91" xfId="0" applyNumberFormat="1" applyFont="1" applyFill="1" applyBorder="1" applyAlignment="1" applyProtection="1">
      <alignment horizontal="right" vertical="center"/>
      <protection locked="0"/>
    </xf>
    <xf numFmtId="3" fontId="23" fillId="0" borderId="92" xfId="0" applyNumberFormat="1" applyFont="1" applyFill="1" applyBorder="1" applyAlignment="1" applyProtection="1">
      <alignment horizontal="left" vertical="center"/>
    </xf>
    <xf numFmtId="3" fontId="23" fillId="5" borderId="93" xfId="0" applyNumberFormat="1" applyFont="1" applyFill="1" applyBorder="1" applyAlignment="1" applyProtection="1">
      <alignment horizontal="left" vertical="center"/>
      <protection hidden="1"/>
    </xf>
    <xf numFmtId="3" fontId="23" fillId="0" borderId="95" xfId="0" applyNumberFormat="1" applyFont="1" applyFill="1" applyBorder="1" applyAlignment="1" applyProtection="1">
      <alignment horizontal="left" vertical="center"/>
    </xf>
    <xf numFmtId="3" fontId="22" fillId="0" borderId="94" xfId="0" applyNumberFormat="1" applyFont="1" applyFill="1" applyBorder="1" applyAlignment="1" applyProtection="1">
      <alignment horizontal="right" vertical="center"/>
      <protection hidden="1"/>
    </xf>
    <xf numFmtId="3" fontId="23" fillId="0" borderId="96" xfId="0" applyNumberFormat="1" applyFont="1" applyFill="1" applyBorder="1" applyAlignment="1" applyProtection="1">
      <alignment horizontal="left" vertical="center"/>
    </xf>
    <xf numFmtId="164" fontId="22" fillId="2" borderId="28" xfId="1" applyNumberFormat="1" applyFont="1" applyFill="1" applyBorder="1" applyAlignment="1" applyProtection="1">
      <alignment horizontal="right" vertical="center"/>
      <protection locked="0"/>
    </xf>
    <xf numFmtId="164" fontId="22" fillId="2" borderId="28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left" vertical="center"/>
      <protection hidden="1"/>
    </xf>
    <xf numFmtId="4" fontId="22" fillId="0" borderId="19" xfId="0" applyNumberFormat="1" applyFont="1" applyFill="1" applyBorder="1" applyAlignment="1" applyProtection="1">
      <alignment horizontal="right" vertical="center"/>
    </xf>
    <xf numFmtId="3" fontId="23" fillId="0" borderId="97" xfId="0" applyNumberFormat="1" applyFont="1" applyFill="1" applyBorder="1" applyAlignment="1" applyProtection="1">
      <alignment horizontal="left" vertical="center"/>
    </xf>
    <xf numFmtId="3" fontId="23" fillId="0" borderId="98" xfId="0" applyNumberFormat="1" applyFont="1" applyFill="1" applyBorder="1" applyAlignment="1" applyProtection="1">
      <alignment horizontal="left" vertical="center"/>
    </xf>
    <xf numFmtId="4" fontId="22" fillId="0" borderId="28" xfId="0" applyNumberFormat="1" applyFont="1" applyFill="1" applyBorder="1" applyAlignment="1" applyProtection="1">
      <alignment horizontal="right" vertical="center"/>
    </xf>
    <xf numFmtId="4" fontId="24" fillId="0" borderId="31" xfId="0" applyNumberFormat="1" applyFont="1" applyFill="1" applyBorder="1" applyAlignment="1" applyProtection="1">
      <alignment horizontal="right" vertical="center"/>
    </xf>
    <xf numFmtId="3" fontId="17" fillId="0" borderId="99" xfId="0" applyNumberFormat="1" applyFont="1" applyFill="1" applyBorder="1" applyAlignment="1" applyProtection="1">
      <alignment horizontal="left" vertical="center"/>
    </xf>
    <xf numFmtId="3" fontId="17" fillId="0" borderId="32" xfId="0" applyNumberFormat="1" applyFont="1" applyFill="1" applyBorder="1" applyAlignment="1" applyProtection="1">
      <alignment horizontal="left" vertical="center"/>
    </xf>
    <xf numFmtId="165" fontId="22" fillId="2" borderId="61" xfId="0" applyNumberFormat="1" applyFont="1" applyFill="1" applyBorder="1" applyAlignment="1" applyProtection="1">
      <alignment horizontal="right" vertical="center"/>
      <protection locked="0"/>
    </xf>
    <xf numFmtId="165" fontId="22" fillId="2" borderId="100" xfId="0" applyNumberFormat="1" applyFont="1" applyFill="1" applyBorder="1" applyAlignment="1" applyProtection="1">
      <alignment horizontal="right" vertical="center"/>
      <protection locked="0"/>
    </xf>
    <xf numFmtId="3" fontId="21" fillId="0" borderId="97" xfId="0" applyNumberFormat="1" applyFont="1" applyFill="1" applyBorder="1" applyAlignment="1" applyProtection="1">
      <alignment horizontal="left" vertical="center"/>
    </xf>
    <xf numFmtId="3" fontId="21" fillId="0" borderId="49" xfId="0" applyNumberFormat="1" applyFont="1" applyFill="1" applyBorder="1" applyAlignment="1" applyProtection="1">
      <alignment horizontal="left" vertical="center"/>
    </xf>
    <xf numFmtId="4" fontId="23" fillId="0" borderId="101" xfId="0" applyNumberFormat="1" applyFont="1" applyFill="1" applyBorder="1" applyAlignment="1" applyProtection="1">
      <alignment horizontal="left" vertical="center"/>
    </xf>
    <xf numFmtId="4" fontId="22" fillId="0" borderId="66" xfId="0" applyNumberFormat="1" applyFont="1" applyFill="1" applyBorder="1" applyAlignment="1" applyProtection="1">
      <alignment horizontal="right" vertical="center"/>
    </xf>
    <xf numFmtId="4" fontId="23" fillId="0" borderId="84" xfId="0" applyNumberFormat="1" applyFont="1" applyFill="1" applyBorder="1" applyAlignment="1" applyProtection="1">
      <alignment horizontal="left" vertical="center"/>
    </xf>
    <xf numFmtId="4" fontId="22" fillId="0" borderId="102" xfId="0" applyNumberFormat="1" applyFont="1" applyFill="1" applyBorder="1" applyAlignment="1" applyProtection="1">
      <alignment horizontal="right" vertical="center"/>
    </xf>
    <xf numFmtId="4" fontId="23" fillId="0" borderId="20" xfId="0" applyNumberFormat="1" applyFont="1" applyFill="1" applyBorder="1" applyAlignment="1" applyProtection="1">
      <alignment horizontal="left" vertical="center"/>
    </xf>
    <xf numFmtId="4" fontId="23" fillId="0" borderId="103" xfId="0" applyNumberFormat="1" applyFont="1" applyFill="1" applyBorder="1" applyAlignment="1" applyProtection="1">
      <alignment horizontal="left" vertical="center"/>
    </xf>
    <xf numFmtId="4" fontId="22" fillId="0" borderId="104" xfId="0" applyNumberFormat="1" applyFont="1" applyFill="1" applyBorder="1" applyAlignment="1" applyProtection="1">
      <alignment horizontal="right" vertical="center"/>
    </xf>
    <xf numFmtId="4" fontId="23" fillId="0" borderId="72" xfId="0" applyNumberFormat="1" applyFont="1" applyFill="1" applyBorder="1" applyAlignment="1" applyProtection="1">
      <alignment horizontal="left" vertical="center"/>
    </xf>
    <xf numFmtId="4" fontId="22" fillId="0" borderId="70" xfId="0" applyNumberFormat="1" applyFont="1" applyFill="1" applyBorder="1" applyAlignment="1" applyProtection="1">
      <alignment horizontal="right" vertical="center"/>
      <protection hidden="1"/>
    </xf>
    <xf numFmtId="4" fontId="22" fillId="2" borderId="71" xfId="0" applyNumberFormat="1" applyFont="1" applyFill="1" applyBorder="1" applyAlignment="1" applyProtection="1">
      <alignment horizontal="right" vertical="center"/>
      <protection locked="0"/>
    </xf>
    <xf numFmtId="4" fontId="22" fillId="2" borderId="70" xfId="0" applyNumberFormat="1" applyFont="1" applyFill="1" applyBorder="1" applyAlignment="1" applyProtection="1">
      <alignment horizontal="right" vertical="center"/>
      <protection locked="0"/>
    </xf>
    <xf numFmtId="4" fontId="23" fillId="5" borderId="25" xfId="0" applyNumberFormat="1" applyFont="1" applyFill="1" applyBorder="1" applyAlignment="1" applyProtection="1">
      <alignment horizontal="left" vertical="center"/>
    </xf>
    <xf numFmtId="4" fontId="23" fillId="5" borderId="28" xfId="0" applyNumberFormat="1" applyFont="1" applyFill="1" applyBorder="1" applyAlignment="1" applyProtection="1">
      <alignment horizontal="left" vertical="center"/>
    </xf>
    <xf numFmtId="164" fontId="22" fillId="2" borderId="7" xfId="1" applyNumberFormat="1" applyFont="1" applyFill="1" applyBorder="1" applyAlignment="1" applyProtection="1">
      <alignment horizontal="right" vertical="center"/>
      <protection locked="0"/>
    </xf>
    <xf numFmtId="164" fontId="23" fillId="0" borderId="9" xfId="0" applyNumberFormat="1" applyFont="1" applyFill="1" applyBorder="1" applyAlignment="1" applyProtection="1">
      <alignment horizontal="left" vertical="center"/>
      <protection hidden="1"/>
    </xf>
    <xf numFmtId="164" fontId="22" fillId="2" borderId="7" xfId="0" applyNumberFormat="1" applyFont="1" applyFill="1" applyBorder="1" applyAlignment="1" applyProtection="1">
      <alignment horizontal="right" vertical="center"/>
      <protection locked="0"/>
    </xf>
    <xf numFmtId="3" fontId="23" fillId="0" borderId="9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top" wrapText="1"/>
    </xf>
    <xf numFmtId="0" fontId="30" fillId="3" borderId="56" xfId="0" applyFont="1" applyFill="1" applyBorder="1" applyAlignment="1">
      <alignment horizontal="center" vertical="center" wrapText="1"/>
    </xf>
    <xf numFmtId="0" fontId="27" fillId="0" borderId="56" xfId="0" applyFont="1" applyBorder="1" applyAlignment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3" fontId="23" fillId="0" borderId="54" xfId="0" applyNumberFormat="1" applyFont="1" applyFill="1" applyBorder="1" applyAlignment="1" applyProtection="1">
      <alignment horizontal="left" vertical="center" wrapText="1"/>
    </xf>
    <xf numFmtId="0" fontId="15" fillId="0" borderId="15" xfId="0" applyFont="1" applyBorder="1" applyAlignment="1" applyProtection="1">
      <alignment horizontal="center" vertical="center" textRotation="90"/>
    </xf>
    <xf numFmtId="0" fontId="17" fillId="0" borderId="37" xfId="0" applyFont="1" applyFill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 textRotation="90"/>
    </xf>
    <xf numFmtId="1" fontId="22" fillId="2" borderId="9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vertical="center" wrapText="1"/>
    </xf>
    <xf numFmtId="1" fontId="22" fillId="2" borderId="81" xfId="0" applyNumberFormat="1" applyFont="1" applyFill="1" applyBorder="1" applyAlignment="1" applyProtection="1">
      <alignment horizontal="right" vertical="center"/>
      <protection locked="0"/>
    </xf>
    <xf numFmtId="1" fontId="22" fillId="2" borderId="28" xfId="0" applyNumberFormat="1" applyFont="1" applyFill="1" applyBorder="1" applyAlignment="1" applyProtection="1">
      <alignment horizontal="right" vertical="center"/>
      <protection locked="0"/>
    </xf>
    <xf numFmtId="1" fontId="22" fillId="2" borderId="51" xfId="0" applyNumberFormat="1" applyFont="1" applyFill="1" applyBorder="1" applyAlignment="1" applyProtection="1">
      <alignment horizontal="right" vertical="center"/>
      <protection locked="0"/>
    </xf>
  </cellXfs>
  <cellStyles count="3">
    <cellStyle name="Euro" xfId="2"/>
    <cellStyle name="Prozent" xfId="1" builtinId="5"/>
    <cellStyle name="Standard" xfId="0" builtinId="0"/>
  </cellStyles>
  <dxfs count="11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0</xdr:row>
      <xdr:rowOff>0</xdr:rowOff>
    </xdr:from>
    <xdr:to>
      <xdr:col>3</xdr:col>
      <xdr:colOff>1257300</xdr:colOff>
      <xdr:row>0</xdr:row>
      <xdr:rowOff>247650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857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21" sqref="C21"/>
    </sheetView>
  </sheetViews>
  <sheetFormatPr baseColWidth="10" defaultRowHeight="12.75" x14ac:dyDescent="0.2"/>
  <cols>
    <col min="2" max="2" width="16.28515625" customWidth="1"/>
    <col min="3" max="3" width="34.7109375" customWidth="1"/>
    <col min="4" max="4" width="19.7109375" customWidth="1"/>
  </cols>
  <sheetData>
    <row r="1" spans="1:4" ht="20.25" x14ac:dyDescent="0.2">
      <c r="A1" s="458" t="s">
        <v>90</v>
      </c>
      <c r="B1" s="458"/>
      <c r="C1" s="312"/>
      <c r="D1" s="312"/>
    </row>
    <row r="2" spans="1:4" ht="14.25" x14ac:dyDescent="0.2">
      <c r="A2" s="313" t="s">
        <v>94</v>
      </c>
      <c r="B2" s="314"/>
      <c r="C2" s="314"/>
      <c r="D2" s="314"/>
    </row>
    <row r="3" spans="1:4" ht="14.25" x14ac:dyDescent="0.2">
      <c r="A3" s="313"/>
      <c r="B3" s="314"/>
      <c r="C3" s="314"/>
      <c r="D3" s="314"/>
    </row>
    <row r="4" spans="1:4" ht="18.75" thickBot="1" x14ac:dyDescent="0.25">
      <c r="A4" s="459" t="s">
        <v>83</v>
      </c>
      <c r="B4" s="459"/>
      <c r="C4" s="459"/>
      <c r="D4" s="459"/>
    </row>
    <row r="5" spans="1:4" ht="16.5" thickBot="1" x14ac:dyDescent="0.25">
      <c r="A5" s="315"/>
      <c r="B5" s="316" t="s">
        <v>84</v>
      </c>
      <c r="C5" s="460" t="s">
        <v>85</v>
      </c>
      <c r="D5" s="460"/>
    </row>
    <row r="6" spans="1:4" ht="13.5" thickBot="1" x14ac:dyDescent="0.25">
      <c r="A6" s="317"/>
      <c r="B6" s="318" t="s">
        <v>91</v>
      </c>
      <c r="C6" s="461" t="s">
        <v>97</v>
      </c>
      <c r="D6" s="461"/>
    </row>
    <row r="7" spans="1:4" ht="13.5" thickBot="1" x14ac:dyDescent="0.25">
      <c r="A7" s="317"/>
      <c r="B7" s="318" t="s">
        <v>95</v>
      </c>
      <c r="C7" s="461" t="s">
        <v>98</v>
      </c>
      <c r="D7" s="461"/>
    </row>
    <row r="8" spans="1:4" ht="13.5" thickBot="1" x14ac:dyDescent="0.25">
      <c r="A8" s="317"/>
      <c r="B8" s="318" t="s">
        <v>96</v>
      </c>
      <c r="C8" s="461" t="s">
        <v>99</v>
      </c>
      <c r="D8" s="461"/>
    </row>
  </sheetData>
  <sheetProtection password="9CFF" sheet="1" objects="1" scenarios="1" selectLockedCells="1"/>
  <mergeCells count="6">
    <mergeCell ref="A1:B1"/>
    <mergeCell ref="A4:D4"/>
    <mergeCell ref="C5:D5"/>
    <mergeCell ref="C8:D8"/>
    <mergeCell ref="C6:D6"/>
    <mergeCell ref="C7:D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7"/>
  <sheetViews>
    <sheetView showGridLines="0" zoomScale="90" zoomScaleNormal="90" zoomScaleSheetLayoutView="100" workbookViewId="0">
      <pane ySplit="10" topLeftCell="A23" activePane="bottomLeft" state="frozen"/>
      <selection activeCell="A11" sqref="A11"/>
      <selection pane="bottomLeft" activeCell="E81" sqref="E81"/>
    </sheetView>
  </sheetViews>
  <sheetFormatPr baseColWidth="10" defaultRowHeight="12.75" x14ac:dyDescent="0.2"/>
  <cols>
    <col min="1" max="1" width="5.5703125" style="18" customWidth="1"/>
    <col min="2" max="2" width="2.42578125" style="19" customWidth="1"/>
    <col min="3" max="3" width="6" style="19" customWidth="1"/>
    <col min="4" max="4" width="51" style="19" bestFit="1" customWidth="1"/>
    <col min="5" max="5" width="22.140625" style="19" customWidth="1"/>
    <col min="6" max="6" width="7.5703125" style="19" customWidth="1"/>
    <col min="7" max="7" width="22.140625" style="19" customWidth="1"/>
    <col min="8" max="8" width="8.7109375" style="19" customWidth="1"/>
    <col min="9" max="9" width="22.140625" style="19" customWidth="1"/>
    <col min="10" max="10" width="9.140625" style="19" customWidth="1"/>
    <col min="11" max="11" width="22.7109375" style="19" customWidth="1"/>
    <col min="12" max="12" width="8.140625" style="19" customWidth="1"/>
    <col min="13" max="13" width="0.7109375" style="18" customWidth="1"/>
    <col min="14" max="14" width="11.42578125" style="3"/>
    <col min="15" max="15" width="15.7109375" style="3" customWidth="1"/>
    <col min="16" max="23" width="11.42578125" style="3"/>
    <col min="24" max="16384" width="11.42578125" style="4"/>
  </cols>
  <sheetData>
    <row r="1" spans="1:23" ht="26.25" customHeight="1" x14ac:dyDescent="0.4">
      <c r="A1" s="1"/>
      <c r="B1" s="475" t="s">
        <v>100</v>
      </c>
      <c r="C1" s="475"/>
      <c r="D1" s="475"/>
      <c r="E1" s="475"/>
      <c r="F1" s="475"/>
      <c r="G1" s="475"/>
      <c r="H1" s="475"/>
      <c r="I1" s="475"/>
      <c r="J1" s="475"/>
      <c r="K1" s="475"/>
      <c r="L1" s="2"/>
      <c r="M1" s="1"/>
    </row>
    <row r="2" spans="1:23" ht="6" customHeight="1" thickBot="1" x14ac:dyDescent="0.45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2"/>
      <c r="M2" s="1"/>
    </row>
    <row r="3" spans="1:23" ht="25.5" customHeight="1" thickBot="1" x14ac:dyDescent="0.45">
      <c r="A3" s="4"/>
      <c r="B3" s="5"/>
      <c r="C3" s="6"/>
      <c r="D3" s="7" t="s">
        <v>0</v>
      </c>
      <c r="E3" s="476"/>
      <c r="F3" s="476"/>
      <c r="G3" s="476"/>
      <c r="H3" s="476"/>
      <c r="I3" s="476"/>
      <c r="J3" s="476"/>
      <c r="K3" s="476"/>
      <c r="L3" s="2"/>
      <c r="M3" s="1"/>
    </row>
    <row r="4" spans="1:23" ht="4.5" customHeight="1" x14ac:dyDescent="0.4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2"/>
      <c r="M4" s="1"/>
    </row>
    <row r="5" spans="1:23" ht="15.75" customHeight="1" x14ac:dyDescent="0.3">
      <c r="A5" s="8"/>
      <c r="B5" s="9"/>
      <c r="C5" s="10"/>
      <c r="D5" s="477" t="s">
        <v>1</v>
      </c>
      <c r="E5" s="477"/>
      <c r="F5" s="477"/>
      <c r="G5" s="477"/>
      <c r="H5" s="477"/>
      <c r="I5" s="477"/>
      <c r="J5" s="477"/>
      <c r="K5" s="477"/>
      <c r="L5" s="9"/>
      <c r="M5" s="1"/>
    </row>
    <row r="6" spans="1:23" ht="6" customHeight="1" x14ac:dyDescent="0.3">
      <c r="A6" s="8"/>
      <c r="B6" s="11"/>
      <c r="C6" s="10"/>
      <c r="D6" s="10"/>
      <c r="E6" s="10"/>
      <c r="F6" s="10"/>
      <c r="G6" s="10"/>
      <c r="H6" s="10"/>
      <c r="I6" s="10"/>
      <c r="J6" s="10"/>
      <c r="K6" s="10"/>
      <c r="L6" s="9"/>
      <c r="M6" s="1"/>
    </row>
    <row r="7" spans="1:23" ht="15.75" customHeight="1" x14ac:dyDescent="0.3">
      <c r="A7" s="8"/>
      <c r="B7" s="11"/>
      <c r="C7" s="12"/>
      <c r="D7" s="13"/>
      <c r="E7" s="13"/>
      <c r="F7" s="13"/>
      <c r="G7" s="14" t="s">
        <v>2</v>
      </c>
      <c r="H7" s="13"/>
      <c r="I7" s="13"/>
      <c r="J7" s="13"/>
      <c r="K7" s="13"/>
      <c r="L7" s="9"/>
      <c r="M7" s="1"/>
    </row>
    <row r="8" spans="1:23" ht="6.75" customHeight="1" x14ac:dyDescent="0.3">
      <c r="A8" s="8"/>
      <c r="B8" s="11"/>
      <c r="C8" s="10"/>
      <c r="D8" s="10"/>
      <c r="E8" s="10"/>
      <c r="F8" s="10"/>
      <c r="G8" s="10"/>
      <c r="H8" s="10"/>
      <c r="I8" s="10"/>
      <c r="J8" s="10"/>
      <c r="K8" s="10"/>
      <c r="L8" s="9"/>
      <c r="M8" s="1"/>
    </row>
    <row r="9" spans="1:23" ht="20.25" x14ac:dyDescent="0.3">
      <c r="A9" s="8"/>
      <c r="B9" s="11"/>
      <c r="C9" s="10"/>
      <c r="D9" s="10"/>
      <c r="E9" s="15" t="s">
        <v>3</v>
      </c>
      <c r="F9" s="16"/>
      <c r="G9" s="17"/>
      <c r="H9" s="16"/>
      <c r="I9" s="17"/>
      <c r="J9" s="17"/>
      <c r="K9" s="10"/>
      <c r="L9" s="9"/>
      <c r="M9" s="1"/>
    </row>
    <row r="10" spans="1:23" ht="2.25" customHeight="1" x14ac:dyDescent="0.25">
      <c r="E10" s="20"/>
      <c r="F10" s="20"/>
      <c r="G10" s="21"/>
      <c r="H10" s="20"/>
      <c r="I10" s="21"/>
      <c r="J10" s="21"/>
      <c r="K10" s="22"/>
    </row>
    <row r="11" spans="1:23" s="23" customFormat="1" ht="21.75" customHeight="1" x14ac:dyDescent="0.25">
      <c r="D11" s="24"/>
      <c r="E11" s="20"/>
      <c r="F11" s="20"/>
      <c r="G11" s="20"/>
      <c r="H11" s="20"/>
      <c r="I11" s="20"/>
      <c r="J11" s="20"/>
      <c r="K11" s="20"/>
      <c r="L11" s="25"/>
      <c r="M11" s="26"/>
      <c r="N11" s="27"/>
    </row>
    <row r="12" spans="1:23" s="23" customFormat="1" ht="19.5" customHeight="1" x14ac:dyDescent="0.35">
      <c r="A12" s="28" t="s">
        <v>4</v>
      </c>
      <c r="B12" s="26" t="s">
        <v>101</v>
      </c>
      <c r="C12" s="24"/>
      <c r="D12" s="24"/>
      <c r="L12" s="25"/>
      <c r="M12" s="26"/>
      <c r="N12" s="27"/>
    </row>
    <row r="13" spans="1:23" s="23" customFormat="1" ht="19.5" customHeight="1" x14ac:dyDescent="0.35">
      <c r="A13" s="28"/>
      <c r="B13" s="26" t="s">
        <v>102</v>
      </c>
      <c r="C13" s="24"/>
      <c r="D13" s="24"/>
      <c r="L13" s="25"/>
      <c r="M13" s="26"/>
      <c r="N13" s="27"/>
    </row>
    <row r="14" spans="1:23" ht="6.75" customHeight="1" x14ac:dyDescent="0.2">
      <c r="O14" s="4"/>
      <c r="P14" s="4"/>
      <c r="Q14" s="4"/>
      <c r="R14" s="4"/>
      <c r="S14" s="4"/>
      <c r="T14" s="4"/>
      <c r="U14" s="4"/>
      <c r="V14" s="4"/>
      <c r="W14" s="4"/>
    </row>
    <row r="15" spans="1:23" s="34" customFormat="1" ht="15.75" customHeight="1" x14ac:dyDescent="0.2">
      <c r="A15" s="29" t="s">
        <v>5</v>
      </c>
      <c r="B15" s="30" t="s">
        <v>6</v>
      </c>
      <c r="C15" s="31"/>
      <c r="D15" s="32"/>
      <c r="E15" s="31"/>
      <c r="F15" s="31"/>
      <c r="G15" s="31"/>
      <c r="H15" s="31"/>
      <c r="I15" s="31"/>
      <c r="J15" s="31"/>
      <c r="K15" s="31"/>
      <c r="L15" s="31"/>
      <c r="M15" s="29"/>
      <c r="N15" s="33"/>
    </row>
    <row r="16" spans="1:23" s="40" customFormat="1" ht="6" customHeight="1" thickBot="1" x14ac:dyDescent="0.25">
      <c r="A16" s="35"/>
      <c r="B16" s="36"/>
      <c r="C16" s="36"/>
      <c r="D16" s="37"/>
      <c r="E16" s="36"/>
      <c r="F16" s="36"/>
      <c r="G16" s="36"/>
      <c r="H16" s="36"/>
      <c r="I16" s="36"/>
      <c r="J16" s="36"/>
      <c r="K16" s="36"/>
      <c r="L16" s="36"/>
      <c r="M16" s="38"/>
      <c r="N16" s="39"/>
    </row>
    <row r="17" spans="1:23" s="49" customFormat="1" ht="15" customHeight="1" x14ac:dyDescent="0.2">
      <c r="A17" s="41"/>
      <c r="B17" s="42" t="s">
        <v>7</v>
      </c>
      <c r="C17" s="43"/>
      <c r="D17" s="44"/>
      <c r="E17" s="44"/>
      <c r="F17" s="45"/>
      <c r="G17" s="44"/>
      <c r="H17" s="42" t="s">
        <v>8</v>
      </c>
      <c r="I17" s="44"/>
      <c r="J17" s="45"/>
      <c r="K17" s="46" t="s">
        <v>9</v>
      </c>
      <c r="L17" s="47"/>
      <c r="M17" s="48"/>
      <c r="N17" s="3"/>
    </row>
    <row r="18" spans="1:23" s="49" customFormat="1" ht="15" customHeight="1" x14ac:dyDescent="0.2">
      <c r="A18" s="41"/>
      <c r="B18" s="50"/>
      <c r="C18" s="51"/>
      <c r="D18" s="52"/>
      <c r="E18" s="52"/>
      <c r="F18" s="53"/>
      <c r="G18" s="52"/>
      <c r="H18" s="478"/>
      <c r="I18" s="478"/>
      <c r="J18" s="478"/>
      <c r="K18" s="54" t="s">
        <v>10</v>
      </c>
      <c r="L18" s="55"/>
      <c r="M18" s="48"/>
      <c r="N18" s="3"/>
    </row>
    <row r="19" spans="1:23" s="49" customFormat="1" ht="15" customHeight="1" x14ac:dyDescent="0.2">
      <c r="A19" s="41"/>
      <c r="B19" s="56" t="s">
        <v>11</v>
      </c>
      <c r="C19" s="51"/>
      <c r="D19" s="52"/>
      <c r="E19" s="52"/>
      <c r="F19" s="53"/>
      <c r="G19" s="52"/>
      <c r="H19" s="478"/>
      <c r="I19" s="478"/>
      <c r="J19" s="478"/>
      <c r="K19" s="57"/>
      <c r="L19" s="55"/>
      <c r="M19" s="48"/>
      <c r="N19" s="3"/>
    </row>
    <row r="20" spans="1:23" s="49" customFormat="1" ht="15" customHeight="1" thickBot="1" x14ac:dyDescent="0.25">
      <c r="A20" s="41"/>
      <c r="B20" s="401" t="s">
        <v>12</v>
      </c>
      <c r="C20" s="402"/>
      <c r="D20" s="403"/>
      <c r="E20" s="403"/>
      <c r="F20" s="404"/>
      <c r="G20" s="52"/>
      <c r="H20" s="405" t="s">
        <v>13</v>
      </c>
      <c r="I20" s="52"/>
      <c r="J20" s="53"/>
      <c r="K20" s="51" t="s">
        <v>14</v>
      </c>
      <c r="L20" s="55"/>
      <c r="M20" s="48"/>
      <c r="N20" s="3"/>
    </row>
    <row r="21" spans="1:23" s="69" customFormat="1" ht="18" customHeight="1" x14ac:dyDescent="0.2">
      <c r="A21" s="63"/>
      <c r="B21" s="407"/>
      <c r="C21" s="408" t="s">
        <v>15</v>
      </c>
      <c r="D21" s="409" t="s">
        <v>131</v>
      </c>
      <c r="E21" s="410"/>
      <c r="F21" s="411" t="s">
        <v>16</v>
      </c>
      <c r="G21" s="412"/>
      <c r="H21" s="479"/>
      <c r="I21" s="479"/>
      <c r="J21" s="411" t="s">
        <v>17</v>
      </c>
      <c r="K21" s="413">
        <f>E21*H21</f>
        <v>0</v>
      </c>
      <c r="L21" s="414" t="s">
        <v>16</v>
      </c>
      <c r="M21" s="75"/>
      <c r="N21" s="68"/>
    </row>
    <row r="22" spans="1:23" s="69" customFormat="1" ht="18" customHeight="1" x14ac:dyDescent="0.2">
      <c r="A22" s="63"/>
      <c r="B22" s="415"/>
      <c r="C22" s="71" t="s">
        <v>135</v>
      </c>
      <c r="D22" s="182" t="s">
        <v>132</v>
      </c>
      <c r="E22" s="398"/>
      <c r="F22" s="326" t="s">
        <v>16</v>
      </c>
      <c r="G22" s="399"/>
      <c r="H22" s="481"/>
      <c r="I22" s="481"/>
      <c r="J22" s="326" t="s">
        <v>17</v>
      </c>
      <c r="K22" s="400">
        <f>E22*H22</f>
        <v>0</v>
      </c>
      <c r="L22" s="416" t="s">
        <v>16</v>
      </c>
      <c r="M22" s="75"/>
      <c r="N22" s="68"/>
    </row>
    <row r="23" spans="1:23" s="69" customFormat="1" ht="18" customHeight="1" x14ac:dyDescent="0.2">
      <c r="A23" s="63"/>
      <c r="B23" s="415"/>
      <c r="C23" s="337" t="s">
        <v>103</v>
      </c>
      <c r="D23" s="72" t="s">
        <v>133</v>
      </c>
      <c r="E23" s="338"/>
      <c r="F23" s="67" t="s">
        <v>16</v>
      </c>
      <c r="G23" s="377"/>
      <c r="H23" s="480"/>
      <c r="I23" s="480"/>
      <c r="J23" s="67" t="s">
        <v>17</v>
      </c>
      <c r="K23" s="371">
        <f>E23*H23</f>
        <v>0</v>
      </c>
      <c r="L23" s="417" t="s">
        <v>16</v>
      </c>
      <c r="M23" s="75"/>
      <c r="N23" s="68"/>
    </row>
    <row r="24" spans="1:23" s="69" customFormat="1" ht="18" customHeight="1" x14ac:dyDescent="0.2">
      <c r="A24" s="63"/>
      <c r="B24" s="415"/>
      <c r="C24" s="337" t="s">
        <v>136</v>
      </c>
      <c r="D24" s="72" t="s">
        <v>134</v>
      </c>
      <c r="E24" s="338"/>
      <c r="F24" s="67" t="s">
        <v>16</v>
      </c>
      <c r="G24" s="377"/>
      <c r="H24" s="480"/>
      <c r="I24" s="480"/>
      <c r="J24" s="67" t="s">
        <v>17</v>
      </c>
      <c r="K24" s="371">
        <f>E24*H24</f>
        <v>0</v>
      </c>
      <c r="L24" s="417" t="s">
        <v>16</v>
      </c>
      <c r="M24" s="75"/>
      <c r="N24" s="68"/>
    </row>
    <row r="25" spans="1:23" s="69" customFormat="1" ht="18" customHeight="1" thickBot="1" x14ac:dyDescent="0.25">
      <c r="A25" s="63"/>
      <c r="B25" s="418"/>
      <c r="C25" s="419" t="s">
        <v>87</v>
      </c>
      <c r="D25" s="420" t="s">
        <v>86</v>
      </c>
      <c r="E25" s="421"/>
      <c r="F25" s="422" t="s">
        <v>16</v>
      </c>
      <c r="G25" s="423"/>
      <c r="H25" s="474"/>
      <c r="I25" s="474"/>
      <c r="J25" s="424" t="s">
        <v>17</v>
      </c>
      <c r="K25" s="425">
        <f>E25*H25</f>
        <v>0</v>
      </c>
      <c r="L25" s="426" t="s">
        <v>16</v>
      </c>
      <c r="M25" s="75"/>
      <c r="N25" s="68"/>
    </row>
    <row r="26" spans="1:23" s="12" customFormat="1" ht="24" customHeight="1" thickBot="1" x14ac:dyDescent="0.25">
      <c r="A26" s="76"/>
      <c r="B26" s="77"/>
      <c r="C26" s="77"/>
      <c r="D26" s="77"/>
      <c r="E26" s="78"/>
      <c r="F26" s="79"/>
      <c r="G26" s="80"/>
      <c r="H26" s="79"/>
      <c r="I26" s="81"/>
      <c r="J26" s="81" t="s">
        <v>121</v>
      </c>
      <c r="K26" s="406">
        <f>SUM(K21:K25)</f>
        <v>0</v>
      </c>
      <c r="L26" s="227" t="s">
        <v>16</v>
      </c>
      <c r="M26" s="84"/>
      <c r="N26" s="68"/>
    </row>
    <row r="27" spans="1:23" ht="8.25" customHeight="1" x14ac:dyDescent="0.2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O27" s="4"/>
      <c r="P27" s="4"/>
      <c r="Q27" s="4"/>
      <c r="R27" s="4"/>
      <c r="S27" s="4"/>
      <c r="T27" s="4"/>
      <c r="U27" s="4"/>
      <c r="V27" s="4"/>
      <c r="W27" s="4"/>
    </row>
    <row r="28" spans="1:23" s="12" customFormat="1" ht="4.5" customHeight="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9"/>
      <c r="N28" s="68"/>
    </row>
    <row r="29" spans="1:23" s="94" customFormat="1" ht="15.75" customHeight="1" x14ac:dyDescent="0.2">
      <c r="A29" s="90" t="s">
        <v>18</v>
      </c>
      <c r="B29" s="91" t="s">
        <v>124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29"/>
      <c r="N29" s="93"/>
    </row>
    <row r="30" spans="1:23" s="94" customFormat="1" ht="6" customHeight="1" thickBot="1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38"/>
      <c r="N30" s="93"/>
    </row>
    <row r="31" spans="1:23" s="40" customFormat="1" ht="15" customHeight="1" thickBot="1" x14ac:dyDescent="0.25">
      <c r="A31" s="35"/>
      <c r="B31" s="97"/>
      <c r="C31" s="473"/>
      <c r="D31" s="98"/>
      <c r="E31" s="99"/>
      <c r="F31" s="99" t="s">
        <v>19</v>
      </c>
      <c r="G31" s="100"/>
      <c r="H31" s="100"/>
      <c r="I31" s="469" t="s">
        <v>20</v>
      </c>
      <c r="J31" s="469"/>
      <c r="K31" s="469" t="s">
        <v>21</v>
      </c>
      <c r="L31" s="469"/>
      <c r="M31" s="38"/>
      <c r="N31" s="39"/>
    </row>
    <row r="32" spans="1:23" s="40" customFormat="1" ht="17.25" customHeight="1" thickBot="1" x14ac:dyDescent="0.25">
      <c r="A32" s="35"/>
      <c r="B32" s="101"/>
      <c r="C32" s="473"/>
      <c r="D32" s="36"/>
      <c r="E32" s="470" t="s">
        <v>22</v>
      </c>
      <c r="F32" s="470"/>
      <c r="G32" s="471" t="s">
        <v>23</v>
      </c>
      <c r="H32" s="471"/>
      <c r="I32" s="102"/>
      <c r="J32" s="103"/>
      <c r="K32" s="472"/>
      <c r="L32" s="472"/>
      <c r="M32" s="38"/>
      <c r="N32" s="39"/>
    </row>
    <row r="33" spans="1:14" s="40" customFormat="1" ht="15" customHeight="1" x14ac:dyDescent="0.2">
      <c r="A33" s="35"/>
      <c r="B33" s="42" t="s">
        <v>24</v>
      </c>
      <c r="C33" s="43"/>
      <c r="D33" s="104"/>
      <c r="E33" s="104"/>
      <c r="F33" s="104"/>
      <c r="G33" s="104"/>
      <c r="H33" s="104"/>
      <c r="I33" s="104"/>
      <c r="J33" s="104"/>
      <c r="K33" s="104"/>
      <c r="L33" s="105"/>
      <c r="M33" s="38"/>
      <c r="N33" s="39"/>
    </row>
    <row r="34" spans="1:14" s="40" customFormat="1" ht="15" customHeight="1" thickBot="1" x14ac:dyDescent="0.25">
      <c r="A34" s="35"/>
      <c r="B34" s="106" t="s">
        <v>125</v>
      </c>
      <c r="C34" s="62"/>
      <c r="D34" s="107"/>
      <c r="E34" s="107"/>
      <c r="F34" s="107"/>
      <c r="G34" s="107"/>
      <c r="H34" s="107"/>
      <c r="I34" s="107"/>
      <c r="J34" s="107"/>
      <c r="K34" s="107"/>
      <c r="L34" s="108"/>
      <c r="M34" s="38"/>
      <c r="N34" s="39"/>
    </row>
    <row r="35" spans="1:14" s="69" customFormat="1" ht="18" customHeight="1" x14ac:dyDescent="0.2">
      <c r="A35" s="63"/>
      <c r="B35" s="70"/>
      <c r="C35" s="64" t="s">
        <v>15</v>
      </c>
      <c r="D35" s="65" t="s">
        <v>131</v>
      </c>
      <c r="E35" s="109"/>
      <c r="F35" s="66" t="s">
        <v>25</v>
      </c>
      <c r="G35" s="109"/>
      <c r="H35" s="66"/>
      <c r="I35" s="109"/>
      <c r="J35" s="66"/>
      <c r="K35" s="109"/>
      <c r="L35" s="66" t="s">
        <v>25</v>
      </c>
      <c r="M35" s="75"/>
      <c r="N35" s="68"/>
    </row>
    <row r="36" spans="1:14" s="69" customFormat="1" ht="18" customHeight="1" x14ac:dyDescent="0.2">
      <c r="A36" s="63"/>
      <c r="B36" s="70"/>
      <c r="C36" s="71" t="s">
        <v>135</v>
      </c>
      <c r="D36" s="182" t="s">
        <v>132</v>
      </c>
      <c r="E36" s="325"/>
      <c r="F36" s="67" t="s">
        <v>25</v>
      </c>
      <c r="G36" s="386"/>
      <c r="H36" s="387"/>
      <c r="I36" s="386"/>
      <c r="J36" s="387"/>
      <c r="K36" s="386"/>
      <c r="L36" s="388"/>
      <c r="M36" s="75"/>
      <c r="N36" s="68"/>
    </row>
    <row r="37" spans="1:14" s="69" customFormat="1" ht="18" customHeight="1" x14ac:dyDescent="0.2">
      <c r="A37" s="63"/>
      <c r="B37" s="70"/>
      <c r="C37" s="337" t="s">
        <v>103</v>
      </c>
      <c r="D37" s="72" t="s">
        <v>133</v>
      </c>
      <c r="E37" s="325"/>
      <c r="F37" s="67" t="s">
        <v>25</v>
      </c>
      <c r="G37" s="325"/>
      <c r="H37" s="67"/>
      <c r="I37" s="325"/>
      <c r="J37" s="67"/>
      <c r="K37" s="325"/>
      <c r="L37" s="67" t="s">
        <v>25</v>
      </c>
      <c r="M37" s="75"/>
      <c r="N37" s="68"/>
    </row>
    <row r="38" spans="1:14" s="69" customFormat="1" ht="18" customHeight="1" x14ac:dyDescent="0.2">
      <c r="A38" s="63"/>
      <c r="B38" s="70"/>
      <c r="C38" s="337" t="s">
        <v>136</v>
      </c>
      <c r="D38" s="72" t="s">
        <v>134</v>
      </c>
      <c r="E38" s="325"/>
      <c r="F38" s="67" t="s">
        <v>25</v>
      </c>
      <c r="G38" s="386"/>
      <c r="H38" s="387"/>
      <c r="I38" s="386"/>
      <c r="J38" s="387"/>
      <c r="K38" s="386"/>
      <c r="L38" s="388"/>
      <c r="M38" s="75"/>
      <c r="N38" s="68"/>
    </row>
    <row r="39" spans="1:14" s="69" customFormat="1" ht="18" customHeight="1" thickBot="1" x14ac:dyDescent="0.25">
      <c r="A39" s="63"/>
      <c r="B39" s="70"/>
      <c r="C39" s="71" t="s">
        <v>87</v>
      </c>
      <c r="D39" s="72" t="s">
        <v>86</v>
      </c>
      <c r="E39" s="325"/>
      <c r="F39" s="67" t="s">
        <v>25</v>
      </c>
      <c r="G39" s="325"/>
      <c r="H39" s="67"/>
      <c r="I39" s="325"/>
      <c r="J39" s="67"/>
      <c r="K39" s="325"/>
      <c r="L39" s="67" t="s">
        <v>25</v>
      </c>
      <c r="M39" s="75"/>
      <c r="N39" s="68"/>
    </row>
    <row r="40" spans="1:14" s="40" customFormat="1" ht="15" customHeight="1" x14ac:dyDescent="0.2">
      <c r="A40" s="35"/>
      <c r="B40" s="42" t="s">
        <v>26</v>
      </c>
      <c r="C40" s="43"/>
      <c r="D40" s="43"/>
      <c r="E40" s="43"/>
      <c r="F40" s="43"/>
      <c r="G40" s="43"/>
      <c r="H40" s="43"/>
      <c r="I40" s="43"/>
      <c r="J40" s="43"/>
      <c r="K40" s="43"/>
      <c r="L40" s="111"/>
      <c r="M40" s="38"/>
      <c r="N40" s="39"/>
    </row>
    <row r="41" spans="1:14" s="40" customFormat="1" ht="15" customHeight="1" thickBot="1" x14ac:dyDescent="0.25">
      <c r="A41" s="35"/>
      <c r="B41" s="106" t="s">
        <v>27</v>
      </c>
      <c r="C41" s="62"/>
      <c r="D41" s="62"/>
      <c r="E41" s="62"/>
      <c r="F41" s="62"/>
      <c r="G41" s="62"/>
      <c r="H41" s="62"/>
      <c r="I41" s="62"/>
      <c r="J41" s="62"/>
      <c r="K41" s="62"/>
      <c r="L41" s="112"/>
      <c r="M41" s="38"/>
      <c r="N41" s="39"/>
    </row>
    <row r="42" spans="1:14" s="69" customFormat="1" ht="18" customHeight="1" x14ac:dyDescent="0.2">
      <c r="A42" s="63"/>
      <c r="B42" s="70"/>
      <c r="C42" s="71" t="s">
        <v>15</v>
      </c>
      <c r="D42" s="72" t="s">
        <v>131</v>
      </c>
      <c r="E42" s="378"/>
      <c r="F42" s="382" t="s">
        <v>28</v>
      </c>
      <c r="G42" s="454"/>
      <c r="H42" s="455" t="s">
        <v>28</v>
      </c>
      <c r="I42" s="456"/>
      <c r="J42" s="455" t="s">
        <v>28</v>
      </c>
      <c r="K42" s="456"/>
      <c r="L42" s="457" t="s">
        <v>28</v>
      </c>
      <c r="M42" s="75"/>
      <c r="N42" s="68"/>
    </row>
    <row r="43" spans="1:14" s="69" customFormat="1" ht="18" customHeight="1" x14ac:dyDescent="0.2">
      <c r="A43" s="63"/>
      <c r="B43" s="70"/>
      <c r="C43" s="71" t="s">
        <v>103</v>
      </c>
      <c r="D43" s="72" t="s">
        <v>133</v>
      </c>
      <c r="E43" s="378"/>
      <c r="F43" s="383" t="s">
        <v>28</v>
      </c>
      <c r="G43" s="427"/>
      <c r="H43" s="383" t="s">
        <v>28</v>
      </c>
      <c r="I43" s="428"/>
      <c r="J43" s="383" t="s">
        <v>28</v>
      </c>
      <c r="K43" s="428"/>
      <c r="L43" s="429" t="s">
        <v>28</v>
      </c>
      <c r="M43" s="75"/>
      <c r="N43" s="68"/>
    </row>
    <row r="44" spans="1:14" s="69" customFormat="1" ht="18" customHeight="1" x14ac:dyDescent="0.2">
      <c r="A44" s="63"/>
      <c r="B44" s="70"/>
      <c r="C44" s="71" t="s">
        <v>141</v>
      </c>
      <c r="D44" s="72" t="s">
        <v>142</v>
      </c>
      <c r="E44" s="378"/>
      <c r="F44" s="383" t="s">
        <v>28</v>
      </c>
      <c r="G44" s="386"/>
      <c r="H44" s="387"/>
      <c r="I44" s="386"/>
      <c r="J44" s="387"/>
      <c r="K44" s="386"/>
      <c r="L44" s="388"/>
      <c r="M44" s="75"/>
      <c r="N44" s="68"/>
    </row>
    <row r="45" spans="1:14" s="69" customFormat="1" ht="18" customHeight="1" x14ac:dyDescent="0.2">
      <c r="A45" s="63"/>
      <c r="B45" s="70"/>
      <c r="C45" s="337" t="s">
        <v>135</v>
      </c>
      <c r="D45" s="72" t="s">
        <v>140</v>
      </c>
      <c r="E45" s="372">
        <f>E44*0.8</f>
        <v>0</v>
      </c>
      <c r="F45" s="383" t="s">
        <v>28</v>
      </c>
      <c r="G45" s="386"/>
      <c r="H45" s="387"/>
      <c r="I45" s="386"/>
      <c r="J45" s="387"/>
      <c r="K45" s="386"/>
      <c r="L45" s="388"/>
      <c r="M45" s="75"/>
      <c r="N45" s="68"/>
    </row>
    <row r="46" spans="1:14" s="69" customFormat="1" ht="18" customHeight="1" x14ac:dyDescent="0.2">
      <c r="A46" s="63"/>
      <c r="B46" s="70"/>
      <c r="C46" s="71" t="s">
        <v>136</v>
      </c>
      <c r="D46" s="72" t="s">
        <v>137</v>
      </c>
      <c r="E46" s="372">
        <f>E44*0.2</f>
        <v>0</v>
      </c>
      <c r="F46" s="383" t="s">
        <v>28</v>
      </c>
      <c r="G46" s="386"/>
      <c r="H46" s="387"/>
      <c r="I46" s="386"/>
      <c r="J46" s="387"/>
      <c r="K46" s="386"/>
      <c r="L46" s="388"/>
      <c r="M46" s="75"/>
      <c r="N46" s="68"/>
    </row>
    <row r="47" spans="1:14" s="69" customFormat="1" ht="18" customHeight="1" x14ac:dyDescent="0.2">
      <c r="A47" s="63"/>
      <c r="B47" s="70"/>
      <c r="C47" s="321"/>
      <c r="D47" s="381" t="s">
        <v>119</v>
      </c>
      <c r="E47" s="372">
        <f>E42+E43+E44</f>
        <v>0</v>
      </c>
      <c r="F47" s="383" t="s">
        <v>28</v>
      </c>
      <c r="G47" s="372">
        <f t="shared" ref="G47" si="0">G42+G43+G44</f>
        <v>0</v>
      </c>
      <c r="H47" s="383" t="s">
        <v>28</v>
      </c>
      <c r="I47" s="372">
        <f t="shared" ref="I47" si="1">I42+I43+I44</f>
        <v>0</v>
      </c>
      <c r="J47" s="383" t="s">
        <v>28</v>
      </c>
      <c r="K47" s="372">
        <f t="shared" ref="K47" si="2">K42+K43+K44</f>
        <v>0</v>
      </c>
      <c r="L47" s="383" t="s">
        <v>28</v>
      </c>
      <c r="M47" s="75"/>
      <c r="N47" s="68"/>
    </row>
    <row r="48" spans="1:14" s="69" customFormat="1" ht="18" customHeight="1" x14ac:dyDescent="0.2">
      <c r="A48" s="63"/>
      <c r="B48" s="70"/>
      <c r="C48" s="337" t="s">
        <v>87</v>
      </c>
      <c r="D48" s="72" t="s">
        <v>86</v>
      </c>
      <c r="E48" s="378"/>
      <c r="F48" s="379" t="s">
        <v>28</v>
      </c>
      <c r="G48" s="380"/>
      <c r="H48" s="379" t="s">
        <v>28</v>
      </c>
      <c r="I48" s="378"/>
      <c r="J48" s="379" t="s">
        <v>28</v>
      </c>
      <c r="K48" s="378"/>
      <c r="L48" s="73" t="s">
        <v>28</v>
      </c>
      <c r="M48" s="75"/>
      <c r="N48" s="68"/>
    </row>
    <row r="49" spans="1:23" s="69" customFormat="1" ht="18" customHeight="1" thickBot="1" x14ac:dyDescent="0.25">
      <c r="A49" s="63"/>
      <c r="B49" s="113"/>
      <c r="C49" s="114"/>
      <c r="D49" s="115" t="s">
        <v>29</v>
      </c>
      <c r="E49" s="373">
        <f>E47+E48</f>
        <v>0</v>
      </c>
      <c r="F49" s="374" t="s">
        <v>28</v>
      </c>
      <c r="G49" s="373">
        <f>G47+G48</f>
        <v>0</v>
      </c>
      <c r="H49" s="374" t="s">
        <v>28</v>
      </c>
      <c r="I49" s="373">
        <f>I47+I48</f>
        <v>0</v>
      </c>
      <c r="J49" s="375" t="s">
        <v>28</v>
      </c>
      <c r="K49" s="373">
        <f>K47+K48</f>
        <v>0</v>
      </c>
      <c r="L49" s="376" t="s">
        <v>28</v>
      </c>
      <c r="M49" s="75"/>
      <c r="N49" s="68"/>
    </row>
    <row r="50" spans="1:23" s="40" customFormat="1" ht="15" customHeight="1" x14ac:dyDescent="0.2">
      <c r="A50" s="35"/>
      <c r="B50" s="42" t="s">
        <v>30</v>
      </c>
      <c r="C50" s="104"/>
      <c r="D50" s="104"/>
      <c r="E50" s="104"/>
      <c r="F50" s="104"/>
      <c r="G50" s="104"/>
      <c r="H50" s="104"/>
      <c r="I50" s="104"/>
      <c r="J50" s="104"/>
      <c r="K50" s="119"/>
      <c r="L50" s="105"/>
      <c r="M50" s="38"/>
      <c r="N50" s="39"/>
    </row>
    <row r="51" spans="1:23" s="40" customFormat="1" ht="15" customHeight="1" thickBot="1" x14ac:dyDescent="0.25">
      <c r="A51" s="35"/>
      <c r="B51" s="120" t="s">
        <v>31</v>
      </c>
      <c r="C51" s="107"/>
      <c r="D51" s="107"/>
      <c r="E51" s="107"/>
      <c r="F51" s="107"/>
      <c r="G51" s="107"/>
      <c r="H51" s="107"/>
      <c r="I51" s="107"/>
      <c r="J51" s="107"/>
      <c r="K51" s="121"/>
      <c r="L51" s="108"/>
      <c r="M51" s="38"/>
      <c r="N51" s="39"/>
    </row>
    <row r="52" spans="1:23" s="69" customFormat="1" ht="18" customHeight="1" x14ac:dyDescent="0.2">
      <c r="A52" s="63"/>
      <c r="B52" s="70"/>
      <c r="C52" s="64" t="s">
        <v>15</v>
      </c>
      <c r="D52" s="65" t="s">
        <v>131</v>
      </c>
      <c r="E52" s="430">
        <f>E35*E42</f>
        <v>0</v>
      </c>
      <c r="F52" s="431" t="s">
        <v>32</v>
      </c>
      <c r="G52" s="430">
        <f>G35*G42</f>
        <v>0</v>
      </c>
      <c r="H52" s="431" t="s">
        <v>32</v>
      </c>
      <c r="I52" s="430">
        <f>I35*I42</f>
        <v>0</v>
      </c>
      <c r="J52" s="431" t="s">
        <v>32</v>
      </c>
      <c r="K52" s="430">
        <f>K35*K42</f>
        <v>0</v>
      </c>
      <c r="L52" s="66" t="s">
        <v>32</v>
      </c>
      <c r="M52" s="75"/>
      <c r="N52" s="68"/>
    </row>
    <row r="53" spans="1:23" s="69" customFormat="1" ht="18" customHeight="1" x14ac:dyDescent="0.2">
      <c r="A53" s="63"/>
      <c r="B53" s="70"/>
      <c r="C53" s="71" t="s">
        <v>135</v>
      </c>
      <c r="D53" s="182" t="s">
        <v>132</v>
      </c>
      <c r="E53" s="366">
        <f>E36*E45</f>
        <v>0</v>
      </c>
      <c r="F53" s="183" t="s">
        <v>32</v>
      </c>
      <c r="G53" s="390"/>
      <c r="H53" s="391"/>
      <c r="I53" s="390"/>
      <c r="J53" s="391"/>
      <c r="K53" s="390"/>
      <c r="L53" s="391"/>
      <c r="M53" s="75"/>
      <c r="N53" s="68"/>
    </row>
    <row r="54" spans="1:23" s="69" customFormat="1" ht="18" customHeight="1" x14ac:dyDescent="0.2">
      <c r="A54" s="63"/>
      <c r="B54" s="70"/>
      <c r="C54" s="337" t="s">
        <v>103</v>
      </c>
      <c r="D54" s="72" t="s">
        <v>133</v>
      </c>
      <c r="E54" s="122">
        <f>E37*E43</f>
        <v>0</v>
      </c>
      <c r="F54" s="110" t="s">
        <v>32</v>
      </c>
      <c r="G54" s="366">
        <f>G37*G43</f>
        <v>0</v>
      </c>
      <c r="H54" s="432" t="s">
        <v>32</v>
      </c>
      <c r="I54" s="366">
        <f>I37*I43</f>
        <v>0</v>
      </c>
      <c r="J54" s="432" t="s">
        <v>32</v>
      </c>
      <c r="K54" s="366">
        <f>K37*K43</f>
        <v>0</v>
      </c>
      <c r="L54" s="370" t="s">
        <v>32</v>
      </c>
      <c r="M54" s="75"/>
      <c r="N54" s="68"/>
    </row>
    <row r="55" spans="1:23" s="69" customFormat="1" ht="18" customHeight="1" x14ac:dyDescent="0.2">
      <c r="A55" s="63"/>
      <c r="B55" s="70"/>
      <c r="C55" s="337" t="s">
        <v>136</v>
      </c>
      <c r="D55" s="72" t="s">
        <v>134</v>
      </c>
      <c r="E55" s="122">
        <f>E38*E46</f>
        <v>0</v>
      </c>
      <c r="F55" s="110" t="s">
        <v>32</v>
      </c>
      <c r="G55" s="390"/>
      <c r="H55" s="391"/>
      <c r="I55" s="390"/>
      <c r="J55" s="391"/>
      <c r="K55" s="390"/>
      <c r="L55" s="391"/>
      <c r="M55" s="75"/>
      <c r="N55" s="68"/>
    </row>
    <row r="56" spans="1:23" s="69" customFormat="1" ht="18" customHeight="1" x14ac:dyDescent="0.2">
      <c r="A56" s="63"/>
      <c r="B56" s="70"/>
      <c r="C56" s="71" t="s">
        <v>87</v>
      </c>
      <c r="D56" s="72" t="s">
        <v>86</v>
      </c>
      <c r="E56" s="122">
        <f>E48*E39</f>
        <v>0</v>
      </c>
      <c r="F56" s="110" t="s">
        <v>32</v>
      </c>
      <c r="G56" s="433">
        <f>G39*G48</f>
        <v>0</v>
      </c>
      <c r="H56" s="183" t="s">
        <v>32</v>
      </c>
      <c r="I56" s="433">
        <f>I39*I48</f>
        <v>0</v>
      </c>
      <c r="J56" s="183" t="s">
        <v>32</v>
      </c>
      <c r="K56" s="433">
        <f>K39*K48</f>
        <v>0</v>
      </c>
      <c r="L56" s="67" t="s">
        <v>32</v>
      </c>
      <c r="M56" s="75"/>
      <c r="N56" s="68"/>
    </row>
    <row r="57" spans="1:23" s="69" customFormat="1" ht="18" customHeight="1" thickBot="1" x14ac:dyDescent="0.25">
      <c r="A57" s="63"/>
      <c r="B57" s="123"/>
      <c r="C57" s="124"/>
      <c r="D57" s="125" t="s">
        <v>29</v>
      </c>
      <c r="E57" s="126">
        <f>SUM(E52:E56)</f>
        <v>0</v>
      </c>
      <c r="F57" s="116" t="s">
        <v>32</v>
      </c>
      <c r="G57" s="434">
        <f>SUM(G52:G56)</f>
        <v>0</v>
      </c>
      <c r="H57" s="435" t="s">
        <v>32</v>
      </c>
      <c r="I57" s="434">
        <f>SUM(I52:I56)</f>
        <v>0</v>
      </c>
      <c r="J57" s="435" t="s">
        <v>32</v>
      </c>
      <c r="K57" s="434">
        <f>SUM(K52:K56)</f>
        <v>0</v>
      </c>
      <c r="L57" s="436" t="s">
        <v>32</v>
      </c>
      <c r="M57" s="75"/>
      <c r="N57" s="68"/>
    </row>
    <row r="58" spans="1:23" s="69" customFormat="1" ht="18" customHeight="1" thickBot="1" x14ac:dyDescent="0.25">
      <c r="A58" s="63"/>
      <c r="B58" s="123"/>
      <c r="C58" s="128"/>
      <c r="D58" s="129" t="s">
        <v>33</v>
      </c>
      <c r="E58" s="130">
        <v>192</v>
      </c>
      <c r="F58" s="131"/>
      <c r="G58" s="132">
        <f>250-E58</f>
        <v>58</v>
      </c>
      <c r="H58" s="133"/>
      <c r="I58" s="130">
        <v>52</v>
      </c>
      <c r="J58" s="134"/>
      <c r="K58" s="130">
        <v>63</v>
      </c>
      <c r="L58" s="134"/>
      <c r="M58" s="75"/>
      <c r="N58" s="68"/>
    </row>
    <row r="59" spans="1:23" s="40" customFormat="1" ht="15" customHeight="1" x14ac:dyDescent="0.2">
      <c r="A59" s="35"/>
      <c r="B59" s="42" t="s">
        <v>34</v>
      </c>
      <c r="C59" s="43"/>
      <c r="D59" s="135"/>
      <c r="E59" s="136"/>
      <c r="F59" s="44"/>
      <c r="G59" s="44"/>
      <c r="H59" s="44"/>
      <c r="I59" s="43"/>
      <c r="J59" s="44"/>
      <c r="K59" s="44"/>
      <c r="L59" s="45"/>
      <c r="M59" s="38"/>
      <c r="N59" s="39"/>
    </row>
    <row r="60" spans="1:23" s="40" customFormat="1" ht="15" customHeight="1" thickBot="1" x14ac:dyDescent="0.25">
      <c r="A60" s="35"/>
      <c r="B60" s="58"/>
      <c r="C60" s="59"/>
      <c r="D60" s="60"/>
      <c r="E60" s="137"/>
      <c r="F60" s="60"/>
      <c r="G60" s="137"/>
      <c r="H60" s="60"/>
      <c r="I60" s="60"/>
      <c r="J60" s="60"/>
      <c r="K60" s="60"/>
      <c r="L60" s="61"/>
      <c r="M60" s="38"/>
      <c r="N60" s="39"/>
    </row>
    <row r="61" spans="1:23" s="69" customFormat="1" ht="18" customHeight="1" thickBot="1" x14ac:dyDescent="0.25">
      <c r="A61" s="63"/>
      <c r="B61" s="123"/>
      <c r="C61" s="138"/>
      <c r="D61" s="129" t="s">
        <v>35</v>
      </c>
      <c r="E61" s="139">
        <f>ROUND(E57*E58,0)</f>
        <v>0</v>
      </c>
      <c r="F61" s="116" t="s">
        <v>16</v>
      </c>
      <c r="G61" s="139">
        <f>ROUND(G57*G58,0)</f>
        <v>0</v>
      </c>
      <c r="H61" s="116" t="s">
        <v>16</v>
      </c>
      <c r="I61" s="139">
        <f>ROUND(I57*I58,0)</f>
        <v>0</v>
      </c>
      <c r="J61" s="116" t="s">
        <v>16</v>
      </c>
      <c r="K61" s="139">
        <f>ROUND(K57*K58,0)</f>
        <v>0</v>
      </c>
      <c r="L61" s="140" t="s">
        <v>16</v>
      </c>
      <c r="M61" s="75"/>
      <c r="N61" s="68"/>
    </row>
    <row r="62" spans="1:23" s="12" customFormat="1" ht="7.5" customHeight="1" thickBot="1" x14ac:dyDescent="0.2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141"/>
      <c r="M62" s="89"/>
      <c r="N62" s="68"/>
    </row>
    <row r="63" spans="1:23" s="12" customFormat="1" ht="18.75" customHeight="1" thickBot="1" x14ac:dyDescent="0.25">
      <c r="A63" s="76"/>
      <c r="B63" s="77"/>
      <c r="C63" s="77"/>
      <c r="D63" s="77"/>
      <c r="E63" s="77"/>
      <c r="F63" s="77"/>
      <c r="G63" s="77"/>
      <c r="H63" s="141"/>
      <c r="I63" s="142"/>
      <c r="J63" s="142" t="s">
        <v>126</v>
      </c>
      <c r="K63" s="82">
        <f>E61+G61+I61+K61</f>
        <v>0</v>
      </c>
      <c r="L63" s="83" t="s">
        <v>16</v>
      </c>
      <c r="M63" s="84"/>
      <c r="N63" s="68"/>
    </row>
    <row r="64" spans="1:23" ht="6" customHeight="1" x14ac:dyDescent="0.2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O64" s="4"/>
      <c r="P64" s="4"/>
      <c r="Q64" s="4"/>
      <c r="R64" s="4"/>
      <c r="S64" s="4"/>
      <c r="T64" s="4"/>
      <c r="U64" s="4"/>
      <c r="V64" s="4"/>
      <c r="W64" s="4"/>
    </row>
    <row r="65" spans="1:23" ht="7.5" customHeight="1" x14ac:dyDescent="0.2">
      <c r="A65" s="39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342"/>
      <c r="O65" s="4"/>
      <c r="P65" s="4"/>
      <c r="Q65" s="4"/>
      <c r="R65" s="4"/>
      <c r="S65" s="4"/>
      <c r="T65" s="4"/>
      <c r="U65" s="4"/>
      <c r="V65" s="4"/>
      <c r="W65" s="4"/>
    </row>
    <row r="66" spans="1:23" s="94" customFormat="1" ht="15.75" customHeight="1" x14ac:dyDescent="0.2">
      <c r="A66" s="29" t="s">
        <v>36</v>
      </c>
      <c r="B66" s="30" t="s">
        <v>37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29"/>
      <c r="N66" s="93"/>
    </row>
    <row r="67" spans="1:23" s="94" customFormat="1" ht="11.25" customHeight="1" thickBot="1" x14ac:dyDescent="0.25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38"/>
      <c r="N67" s="93"/>
    </row>
    <row r="68" spans="1:23" s="94" customFormat="1" ht="15" customHeight="1" thickBot="1" x14ac:dyDescent="0.25">
      <c r="A68" s="95"/>
      <c r="B68" s="145" t="s">
        <v>38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7"/>
      <c r="M68" s="148"/>
      <c r="N68" s="93"/>
    </row>
    <row r="69" spans="1:23" s="40" customFormat="1" ht="15" customHeight="1" x14ac:dyDescent="0.2">
      <c r="A69" s="35"/>
      <c r="B69" s="42" t="s">
        <v>39</v>
      </c>
      <c r="C69" s="43"/>
      <c r="D69" s="104"/>
      <c r="E69" s="104"/>
      <c r="F69" s="104"/>
      <c r="G69" s="104"/>
      <c r="H69" s="104"/>
      <c r="I69" s="104"/>
      <c r="J69" s="104"/>
      <c r="K69" s="44"/>
      <c r="L69" s="47"/>
      <c r="M69" s="38"/>
      <c r="N69" s="39"/>
    </row>
    <row r="70" spans="1:23" s="40" customFormat="1" ht="15" customHeight="1" thickBot="1" x14ac:dyDescent="0.25">
      <c r="A70" s="35"/>
      <c r="B70" s="58" t="s">
        <v>40</v>
      </c>
      <c r="C70" s="368"/>
      <c r="D70" s="369"/>
      <c r="E70" s="149"/>
      <c r="F70" s="149"/>
      <c r="G70" s="150"/>
      <c r="H70" s="150"/>
      <c r="I70" s="150"/>
      <c r="J70" s="150"/>
      <c r="K70" s="150"/>
      <c r="L70" s="151"/>
      <c r="M70" s="38"/>
      <c r="N70" s="39"/>
    </row>
    <row r="71" spans="1:23" s="69" customFormat="1" ht="18" customHeight="1" x14ac:dyDescent="0.2">
      <c r="A71" s="63"/>
      <c r="B71" s="113"/>
      <c r="C71" s="337" t="s">
        <v>15</v>
      </c>
      <c r="D71" s="72" t="s">
        <v>131</v>
      </c>
      <c r="E71" s="437"/>
      <c r="F71" s="330" t="s">
        <v>41</v>
      </c>
      <c r="G71" s="152"/>
      <c r="H71" s="152"/>
      <c r="I71" s="152"/>
      <c r="J71" s="152"/>
      <c r="K71" s="152"/>
      <c r="L71" s="153"/>
      <c r="M71" s="75"/>
      <c r="N71" s="68"/>
    </row>
    <row r="72" spans="1:23" s="69" customFormat="1" ht="18" customHeight="1" x14ac:dyDescent="0.2">
      <c r="A72" s="63"/>
      <c r="B72" s="113"/>
      <c r="C72" s="337" t="s">
        <v>135</v>
      </c>
      <c r="D72" s="72" t="s">
        <v>132</v>
      </c>
      <c r="E72" s="438"/>
      <c r="F72" s="331" t="s">
        <v>41</v>
      </c>
      <c r="G72" s="152"/>
      <c r="H72" s="152"/>
      <c r="I72" s="152"/>
      <c r="J72" s="152"/>
      <c r="K72" s="152"/>
      <c r="L72" s="153"/>
      <c r="M72" s="75"/>
      <c r="N72" s="68"/>
    </row>
    <row r="73" spans="1:23" s="69" customFormat="1" ht="18" customHeight="1" x14ac:dyDescent="0.2">
      <c r="A73" s="63"/>
      <c r="B73" s="113"/>
      <c r="C73" s="71" t="s">
        <v>103</v>
      </c>
      <c r="D73" s="72" t="s">
        <v>133</v>
      </c>
      <c r="E73" s="339"/>
      <c r="F73" s="340" t="s">
        <v>41</v>
      </c>
      <c r="G73" s="152"/>
      <c r="H73" s="152"/>
      <c r="I73" s="152"/>
      <c r="J73" s="152"/>
      <c r="K73" s="152"/>
      <c r="L73" s="153"/>
      <c r="M73" s="75"/>
      <c r="N73" s="68"/>
    </row>
    <row r="74" spans="1:23" s="69" customFormat="1" ht="18" customHeight="1" x14ac:dyDescent="0.2">
      <c r="A74" s="63"/>
      <c r="B74" s="113"/>
      <c r="C74" s="71" t="s">
        <v>136</v>
      </c>
      <c r="D74" s="72" t="s">
        <v>134</v>
      </c>
      <c r="E74" s="339"/>
      <c r="F74" s="340" t="s">
        <v>41</v>
      </c>
      <c r="G74" s="152"/>
      <c r="H74" s="152"/>
      <c r="I74" s="152"/>
      <c r="J74" s="152"/>
      <c r="K74" s="152"/>
      <c r="L74" s="153"/>
      <c r="M74" s="75"/>
      <c r="N74" s="68"/>
    </row>
    <row r="75" spans="1:23" s="69" customFormat="1" ht="18" customHeight="1" x14ac:dyDescent="0.2">
      <c r="A75" s="63"/>
      <c r="B75" s="113"/>
      <c r="C75" s="71" t="s">
        <v>87</v>
      </c>
      <c r="D75" s="72" t="s">
        <v>86</v>
      </c>
      <c r="E75" s="339"/>
      <c r="F75" s="340" t="s">
        <v>41</v>
      </c>
      <c r="G75" s="152"/>
      <c r="H75" s="152"/>
      <c r="I75" s="152"/>
      <c r="J75" s="152"/>
      <c r="K75" s="152"/>
      <c r="L75" s="153"/>
      <c r="M75" s="75"/>
      <c r="N75" s="68"/>
    </row>
    <row r="76" spans="1:23" s="69" customFormat="1" ht="9.75" customHeight="1" thickBot="1" x14ac:dyDescent="0.25">
      <c r="A76" s="63"/>
      <c r="B76" s="113"/>
      <c r="C76" s="114"/>
      <c r="D76" s="154"/>
      <c r="E76" s="155"/>
      <c r="F76" s="152"/>
      <c r="G76" s="152"/>
      <c r="H76" s="152"/>
      <c r="I76" s="155"/>
      <c r="J76" s="152"/>
      <c r="K76" s="155"/>
      <c r="L76" s="153"/>
      <c r="M76" s="75"/>
      <c r="N76" s="68"/>
    </row>
    <row r="77" spans="1:23" s="40" customFormat="1" ht="15" customHeight="1" thickBot="1" x14ac:dyDescent="0.25">
      <c r="A77" s="35"/>
      <c r="B77" s="156"/>
      <c r="C77" s="468"/>
      <c r="D77" s="98"/>
      <c r="E77" s="99"/>
      <c r="F77" s="99" t="s">
        <v>19</v>
      </c>
      <c r="G77" s="100"/>
      <c r="H77" s="100"/>
      <c r="I77" s="469" t="s">
        <v>20</v>
      </c>
      <c r="J77" s="469"/>
      <c r="K77" s="469" t="s">
        <v>21</v>
      </c>
      <c r="L77" s="469"/>
      <c r="M77" s="38"/>
      <c r="N77" s="39"/>
    </row>
    <row r="78" spans="1:23" s="40" customFormat="1" ht="15" customHeight="1" thickBot="1" x14ac:dyDescent="0.25">
      <c r="A78" s="35"/>
      <c r="B78" s="157"/>
      <c r="C78" s="468"/>
      <c r="D78" s="36"/>
      <c r="E78" s="470" t="s">
        <v>22</v>
      </c>
      <c r="F78" s="470"/>
      <c r="G78" s="471" t="s">
        <v>23</v>
      </c>
      <c r="H78" s="471"/>
      <c r="I78" s="102"/>
      <c r="J78" s="103"/>
      <c r="K78" s="472"/>
      <c r="L78" s="472"/>
      <c r="M78" s="38"/>
      <c r="N78" s="39"/>
    </row>
    <row r="79" spans="1:23" s="40" customFormat="1" ht="15" customHeight="1" x14ac:dyDescent="0.2">
      <c r="A79" s="35"/>
      <c r="B79" s="158" t="s">
        <v>42</v>
      </c>
      <c r="C79" s="136"/>
      <c r="D79" s="136"/>
      <c r="E79" s="136"/>
      <c r="F79" s="136"/>
      <c r="G79" s="136"/>
      <c r="H79" s="136"/>
      <c r="I79" s="136"/>
      <c r="J79" s="136"/>
      <c r="K79" s="136"/>
      <c r="L79" s="47"/>
      <c r="M79" s="38"/>
      <c r="N79" s="39"/>
    </row>
    <row r="80" spans="1:23" s="40" customFormat="1" ht="15" customHeight="1" thickBot="1" x14ac:dyDescent="0.25">
      <c r="A80" s="35"/>
      <c r="B80" s="106" t="s">
        <v>43</v>
      </c>
      <c r="C80" s="159"/>
      <c r="D80" s="150"/>
      <c r="E80" s="150"/>
      <c r="F80" s="150"/>
      <c r="G80" s="150"/>
      <c r="H80" s="150"/>
      <c r="I80" s="150"/>
      <c r="J80" s="150"/>
      <c r="K80" s="150"/>
      <c r="L80" s="151"/>
      <c r="M80" s="38"/>
      <c r="N80" s="39"/>
    </row>
    <row r="81" spans="1:14" s="69" customFormat="1" ht="18" customHeight="1" x14ac:dyDescent="0.2">
      <c r="A81" s="63"/>
      <c r="B81" s="70"/>
      <c r="C81" s="71" t="s">
        <v>15</v>
      </c>
      <c r="D81" s="72" t="s">
        <v>131</v>
      </c>
      <c r="E81" s="450"/>
      <c r="F81" s="439" t="s">
        <v>44</v>
      </c>
      <c r="G81" s="109"/>
      <c r="H81" s="439" t="s">
        <v>44</v>
      </c>
      <c r="I81" s="109"/>
      <c r="J81" s="439" t="s">
        <v>44</v>
      </c>
      <c r="K81" s="109"/>
      <c r="L81" s="439" t="s">
        <v>44</v>
      </c>
      <c r="M81" s="75"/>
      <c r="N81" s="68"/>
    </row>
    <row r="82" spans="1:14" s="69" customFormat="1" ht="18" customHeight="1" x14ac:dyDescent="0.2">
      <c r="A82" s="63"/>
      <c r="B82" s="70"/>
      <c r="C82" s="71" t="s">
        <v>103</v>
      </c>
      <c r="D82" s="72" t="s">
        <v>133</v>
      </c>
      <c r="E82" s="450"/>
      <c r="F82" s="160" t="s">
        <v>44</v>
      </c>
      <c r="G82" s="451"/>
      <c r="H82" s="440" t="s">
        <v>44</v>
      </c>
      <c r="I82" s="451"/>
      <c r="J82" s="440" t="s">
        <v>44</v>
      </c>
      <c r="K82" s="451"/>
      <c r="L82" s="440" t="s">
        <v>44</v>
      </c>
      <c r="M82" s="75"/>
      <c r="N82" s="68"/>
    </row>
    <row r="83" spans="1:14" s="69" customFormat="1" ht="18" customHeight="1" x14ac:dyDescent="0.2">
      <c r="A83" s="63"/>
      <c r="B83" s="70"/>
      <c r="C83" s="71" t="s">
        <v>139</v>
      </c>
      <c r="D83" s="72" t="s">
        <v>138</v>
      </c>
      <c r="E83" s="450"/>
      <c r="F83" s="440" t="s">
        <v>44</v>
      </c>
      <c r="G83" s="452"/>
      <c r="H83" s="389"/>
      <c r="I83" s="452"/>
      <c r="J83" s="389"/>
      <c r="K83" s="453"/>
      <c r="L83" s="388"/>
      <c r="M83" s="75"/>
      <c r="N83" s="68"/>
    </row>
    <row r="84" spans="1:14" s="69" customFormat="1" ht="18" customHeight="1" x14ac:dyDescent="0.2">
      <c r="A84" s="63"/>
      <c r="B84" s="70"/>
      <c r="C84" s="337" t="s">
        <v>135</v>
      </c>
      <c r="D84" s="72" t="s">
        <v>140</v>
      </c>
      <c r="E84" s="449">
        <f>E83*0.8</f>
        <v>0</v>
      </c>
      <c r="F84" s="160" t="s">
        <v>44</v>
      </c>
      <c r="G84" s="452"/>
      <c r="H84" s="389"/>
      <c r="I84" s="452"/>
      <c r="J84" s="389"/>
      <c r="K84" s="453"/>
      <c r="L84" s="388"/>
      <c r="M84" s="75"/>
      <c r="N84" s="68"/>
    </row>
    <row r="85" spans="1:14" s="69" customFormat="1" ht="18" customHeight="1" x14ac:dyDescent="0.2">
      <c r="A85" s="63"/>
      <c r="B85" s="70"/>
      <c r="C85" s="71" t="s">
        <v>136</v>
      </c>
      <c r="D85" s="72" t="s">
        <v>137</v>
      </c>
      <c r="E85" s="449">
        <f>E83*0.2</f>
        <v>0</v>
      </c>
      <c r="F85" s="160" t="s">
        <v>44</v>
      </c>
      <c r="G85" s="452"/>
      <c r="H85" s="389"/>
      <c r="I85" s="452"/>
      <c r="J85" s="389"/>
      <c r="K85" s="453"/>
      <c r="L85" s="388"/>
      <c r="M85" s="75"/>
      <c r="N85" s="68"/>
    </row>
    <row r="86" spans="1:14" s="324" customFormat="1" ht="18" customHeight="1" x14ac:dyDescent="0.2">
      <c r="A86" s="319"/>
      <c r="B86" s="320"/>
      <c r="C86" s="321"/>
      <c r="D86" s="381" t="s">
        <v>119</v>
      </c>
      <c r="E86" s="449">
        <f>E81+E82+E83</f>
        <v>0</v>
      </c>
      <c r="F86" s="384" t="s">
        <v>44</v>
      </c>
      <c r="G86" s="449">
        <f t="shared" ref="G86" si="3">G81+G82+G83</f>
        <v>0</v>
      </c>
      <c r="H86" s="384" t="s">
        <v>44</v>
      </c>
      <c r="I86" s="449">
        <f t="shared" ref="I86" si="4">I81+I82+I83</f>
        <v>0</v>
      </c>
      <c r="J86" s="384" t="s">
        <v>44</v>
      </c>
      <c r="K86" s="449">
        <f t="shared" ref="K86" si="5">K81+K82+K83</f>
        <v>0</v>
      </c>
      <c r="L86" s="384" t="s">
        <v>44</v>
      </c>
      <c r="M86" s="322"/>
      <c r="N86" s="323"/>
    </row>
    <row r="87" spans="1:14" s="69" customFormat="1" ht="18" customHeight="1" x14ac:dyDescent="0.2">
      <c r="A87" s="63"/>
      <c r="B87" s="70"/>
      <c r="C87" s="71" t="s">
        <v>87</v>
      </c>
      <c r="D87" s="72" t="s">
        <v>86</v>
      </c>
      <c r="E87" s="450"/>
      <c r="F87" s="160" t="s">
        <v>44</v>
      </c>
      <c r="G87" s="325"/>
      <c r="H87" s="440" t="s">
        <v>44</v>
      </c>
      <c r="I87" s="325"/>
      <c r="J87" s="440" t="s">
        <v>44</v>
      </c>
      <c r="K87" s="325"/>
      <c r="L87" s="440" t="s">
        <v>44</v>
      </c>
      <c r="M87" s="75"/>
      <c r="N87" s="68"/>
    </row>
    <row r="88" spans="1:14" s="69" customFormat="1" ht="18" customHeight="1" thickBot="1" x14ac:dyDescent="0.25">
      <c r="A88" s="63"/>
      <c r="B88" s="113"/>
      <c r="C88" s="161"/>
      <c r="D88" s="162" t="s">
        <v>29</v>
      </c>
      <c r="E88" s="126">
        <f>E86+E87</f>
        <v>0</v>
      </c>
      <c r="F88" s="164" t="s">
        <v>44</v>
      </c>
      <c r="G88" s="126">
        <f>G86+G87</f>
        <v>0</v>
      </c>
      <c r="H88" s="165" t="s">
        <v>44</v>
      </c>
      <c r="I88" s="126">
        <f>I86+I87</f>
        <v>0</v>
      </c>
      <c r="J88" s="166" t="s">
        <v>44</v>
      </c>
      <c r="K88" s="126">
        <f>K86+K87</f>
        <v>0</v>
      </c>
      <c r="L88" s="167" t="s">
        <v>44</v>
      </c>
      <c r="M88" s="75"/>
      <c r="N88" s="68"/>
    </row>
    <row r="89" spans="1:14" s="40" customFormat="1" ht="15" customHeight="1" x14ac:dyDescent="0.2">
      <c r="A89" s="35"/>
      <c r="B89" s="42" t="s">
        <v>45</v>
      </c>
      <c r="C89" s="43"/>
      <c r="D89" s="43"/>
      <c r="E89" s="43"/>
      <c r="F89" s="43"/>
      <c r="G89" s="43"/>
      <c r="H89" s="43"/>
      <c r="I89" s="43"/>
      <c r="J89" s="43"/>
      <c r="K89" s="43"/>
      <c r="L89" s="111"/>
      <c r="M89" s="38"/>
      <c r="N89" s="39"/>
    </row>
    <row r="90" spans="1:14" s="40" customFormat="1" ht="15" customHeight="1" thickBot="1" x14ac:dyDescent="0.25">
      <c r="A90" s="35"/>
      <c r="B90" s="168" t="s">
        <v>46</v>
      </c>
      <c r="C90" s="62"/>
      <c r="D90" s="62"/>
      <c r="E90" s="51"/>
      <c r="F90" s="51"/>
      <c r="G90" s="51"/>
      <c r="H90" s="51"/>
      <c r="I90" s="62"/>
      <c r="J90" s="62"/>
      <c r="K90" s="62"/>
      <c r="L90" s="112"/>
      <c r="M90" s="38"/>
      <c r="N90" s="39"/>
    </row>
    <row r="91" spans="1:14" s="69" customFormat="1" ht="18" customHeight="1" x14ac:dyDescent="0.2">
      <c r="A91" s="63"/>
      <c r="B91" s="70"/>
      <c r="C91" s="71" t="s">
        <v>15</v>
      </c>
      <c r="D91" s="72" t="s">
        <v>131</v>
      </c>
      <c r="E91" s="430">
        <f>E81*$E71</f>
        <v>0</v>
      </c>
      <c r="F91" s="441" t="s">
        <v>32</v>
      </c>
      <c r="G91" s="442">
        <f>G81*$E71</f>
        <v>0</v>
      </c>
      <c r="H91" s="443" t="s">
        <v>32</v>
      </c>
      <c r="I91" s="444">
        <f>I81*$E71</f>
        <v>0</v>
      </c>
      <c r="J91" s="445" t="s">
        <v>32</v>
      </c>
      <c r="K91" s="444">
        <f>K81*$E71</f>
        <v>0</v>
      </c>
      <c r="L91" s="445" t="s">
        <v>32</v>
      </c>
      <c r="M91" s="75"/>
      <c r="N91" s="68"/>
    </row>
    <row r="92" spans="1:14" s="69" customFormat="1" ht="18" customHeight="1" x14ac:dyDescent="0.2">
      <c r="A92" s="63"/>
      <c r="B92" s="70"/>
      <c r="C92" s="71" t="s">
        <v>135</v>
      </c>
      <c r="D92" s="72" t="s">
        <v>132</v>
      </c>
      <c r="E92" s="366">
        <f>E72*E84</f>
        <v>0</v>
      </c>
      <c r="F92" s="446" t="s">
        <v>32</v>
      </c>
      <c r="G92" s="358"/>
      <c r="H92" s="359"/>
      <c r="I92" s="358"/>
      <c r="J92" s="360"/>
      <c r="K92" s="361"/>
      <c r="L92" s="360"/>
      <c r="M92" s="75"/>
      <c r="N92" s="68"/>
    </row>
    <row r="93" spans="1:14" s="69" customFormat="1" ht="18" customHeight="1" x14ac:dyDescent="0.2">
      <c r="A93" s="63"/>
      <c r="B93" s="70"/>
      <c r="C93" s="71" t="s">
        <v>103</v>
      </c>
      <c r="D93" s="72" t="s">
        <v>133</v>
      </c>
      <c r="E93" s="122">
        <f>$E$73*E82</f>
        <v>0</v>
      </c>
      <c r="F93" s="354" t="s">
        <v>32</v>
      </c>
      <c r="G93" s="447">
        <f>$E$73*G82</f>
        <v>0</v>
      </c>
      <c r="H93" s="446" t="s">
        <v>32</v>
      </c>
      <c r="I93" s="447">
        <f>$E$73*I82</f>
        <v>0</v>
      </c>
      <c r="J93" s="448" t="s">
        <v>32</v>
      </c>
      <c r="K93" s="447">
        <f>$E$73*K82</f>
        <v>0</v>
      </c>
      <c r="L93" s="448" t="s">
        <v>32</v>
      </c>
      <c r="M93" s="75"/>
      <c r="N93" s="68"/>
    </row>
    <row r="94" spans="1:14" s="69" customFormat="1" ht="18" customHeight="1" x14ac:dyDescent="0.2">
      <c r="A94" s="63"/>
      <c r="B94" s="70"/>
      <c r="C94" s="71" t="s">
        <v>136</v>
      </c>
      <c r="D94" s="72" t="s">
        <v>134</v>
      </c>
      <c r="E94" s="122">
        <f>E74*E85</f>
        <v>0</v>
      </c>
      <c r="F94" s="354" t="s">
        <v>32</v>
      </c>
      <c r="G94" s="358"/>
      <c r="H94" s="359"/>
      <c r="I94" s="358"/>
      <c r="J94" s="360"/>
      <c r="K94" s="361"/>
      <c r="L94" s="360"/>
      <c r="M94" s="75"/>
      <c r="N94" s="68"/>
    </row>
    <row r="95" spans="1:14" s="69" customFormat="1" ht="18" customHeight="1" x14ac:dyDescent="0.2">
      <c r="A95" s="63"/>
      <c r="B95" s="70"/>
      <c r="C95" s="71" t="s">
        <v>87</v>
      </c>
      <c r="D95" s="72" t="s">
        <v>86</v>
      </c>
      <c r="E95" s="122">
        <f>E75*E87</f>
        <v>0</v>
      </c>
      <c r="F95" s="355" t="s">
        <v>32</v>
      </c>
      <c r="G95" s="333">
        <f>G87*$E75</f>
        <v>0</v>
      </c>
      <c r="H95" s="356" t="s">
        <v>32</v>
      </c>
      <c r="I95" s="333">
        <f>I87*$E75</f>
        <v>0</v>
      </c>
      <c r="J95" s="357" t="s">
        <v>32</v>
      </c>
      <c r="K95" s="333">
        <f>K87*$E75</f>
        <v>0</v>
      </c>
      <c r="L95" s="357" t="s">
        <v>32</v>
      </c>
      <c r="M95" s="75"/>
      <c r="N95" s="68"/>
    </row>
    <row r="96" spans="1:14" s="69" customFormat="1" ht="18" customHeight="1" thickBot="1" x14ac:dyDescent="0.25">
      <c r="A96" s="63"/>
      <c r="B96" s="123"/>
      <c r="C96" s="138"/>
      <c r="D96" s="129" t="s">
        <v>29</v>
      </c>
      <c r="E96" s="126">
        <f>SUM(E91:E95)</f>
        <v>0</v>
      </c>
      <c r="F96" s="362" t="s">
        <v>32</v>
      </c>
      <c r="G96" s="334">
        <f>SUM(G91:G95)</f>
        <v>0</v>
      </c>
      <c r="H96" s="363" t="s">
        <v>32</v>
      </c>
      <c r="I96" s="332">
        <f>SUM(I91:I95)</f>
        <v>0</v>
      </c>
      <c r="J96" s="364" t="s">
        <v>32</v>
      </c>
      <c r="K96" s="126">
        <f>SUM(K91:K95)</f>
        <v>0</v>
      </c>
      <c r="L96" s="365" t="s">
        <v>32</v>
      </c>
      <c r="M96" s="75"/>
      <c r="N96" s="68"/>
    </row>
    <row r="97" spans="1:23" s="69" customFormat="1" ht="18" customHeight="1" thickBot="1" x14ac:dyDescent="0.25">
      <c r="A97" s="63"/>
      <c r="B97" s="123"/>
      <c r="C97" s="138"/>
      <c r="D97" s="129" t="s">
        <v>33</v>
      </c>
      <c r="E97" s="132">
        <f>E58</f>
        <v>192</v>
      </c>
      <c r="F97" s="133"/>
      <c r="G97" s="328">
        <f>G58</f>
        <v>58</v>
      </c>
      <c r="H97" s="329"/>
      <c r="I97" s="132">
        <f>I58</f>
        <v>52</v>
      </c>
      <c r="J97" s="133"/>
      <c r="K97" s="132">
        <f>K58</f>
        <v>63</v>
      </c>
      <c r="L97" s="133"/>
      <c r="M97" s="75"/>
      <c r="N97" s="68"/>
    </row>
    <row r="98" spans="1:23" s="40" customFormat="1" ht="15" customHeight="1" x14ac:dyDescent="0.2">
      <c r="A98" s="35"/>
      <c r="B98" s="42" t="s">
        <v>47</v>
      </c>
      <c r="C98" s="43"/>
      <c r="D98" s="135"/>
      <c r="E98" s="136"/>
      <c r="F98" s="44"/>
      <c r="G98" s="44"/>
      <c r="H98" s="44"/>
      <c r="I98" s="51"/>
      <c r="J98" s="52"/>
      <c r="K98" s="44"/>
      <c r="L98" s="45"/>
      <c r="M98" s="38"/>
      <c r="N98" s="39"/>
    </row>
    <row r="99" spans="1:23" s="40" customFormat="1" ht="15" customHeight="1" thickBot="1" x14ac:dyDescent="0.25">
      <c r="A99" s="35"/>
      <c r="B99" s="106"/>
      <c r="C99" s="62"/>
      <c r="D99" s="60"/>
      <c r="E99" s="137"/>
      <c r="F99" s="60"/>
      <c r="G99" s="137"/>
      <c r="H99" s="60"/>
      <c r="I99" s="60"/>
      <c r="J99" s="60"/>
      <c r="K99" s="60"/>
      <c r="L99" s="61"/>
      <c r="M99" s="38"/>
      <c r="N99" s="39"/>
    </row>
    <row r="100" spans="1:23" s="69" customFormat="1" ht="18" customHeight="1" thickBot="1" x14ac:dyDescent="0.25">
      <c r="A100" s="63"/>
      <c r="B100" s="123"/>
      <c r="C100" s="138"/>
      <c r="D100" s="129" t="s">
        <v>35</v>
      </c>
      <c r="E100" s="163">
        <f>ROUND(E96*E97,0)</f>
        <v>0</v>
      </c>
      <c r="F100" s="116" t="s">
        <v>16</v>
      </c>
      <c r="G100" s="163">
        <f>ROUND(G96*G97,0)</f>
        <v>0</v>
      </c>
      <c r="H100" s="116" t="s">
        <v>16</v>
      </c>
      <c r="I100" s="163">
        <f>ROUND(I96*I97,0)</f>
        <v>0</v>
      </c>
      <c r="J100" s="116" t="s">
        <v>16</v>
      </c>
      <c r="K100" s="163">
        <f>ROUND(K96*K97,0)</f>
        <v>0</v>
      </c>
      <c r="L100" s="116" t="s">
        <v>16</v>
      </c>
      <c r="M100" s="75"/>
      <c r="N100" s="68"/>
    </row>
    <row r="101" spans="1:23" s="12" customFormat="1" ht="18.75" customHeight="1" thickBot="1" x14ac:dyDescent="0.25">
      <c r="A101" s="76"/>
      <c r="B101" s="170"/>
      <c r="C101" s="171"/>
      <c r="D101" s="171"/>
      <c r="E101" s="172"/>
      <c r="F101" s="171"/>
      <c r="G101" s="173"/>
      <c r="H101" s="171"/>
      <c r="I101" s="174"/>
      <c r="J101" s="175" t="s">
        <v>48</v>
      </c>
      <c r="K101" s="82">
        <f>E100+G100+I100+K100</f>
        <v>0</v>
      </c>
      <c r="L101" s="83" t="s">
        <v>16</v>
      </c>
      <c r="M101" s="89"/>
      <c r="N101" s="68"/>
    </row>
    <row r="102" spans="1:23" ht="12" customHeight="1" x14ac:dyDescent="0.2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7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12" customFormat="1" ht="10.5" customHeight="1" thickBot="1" x14ac:dyDescent="0.25">
      <c r="A103" s="176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8"/>
      <c r="N103" s="68"/>
    </row>
    <row r="104" spans="1:23" s="94" customFormat="1" ht="15" customHeight="1" thickBot="1" x14ac:dyDescent="0.25">
      <c r="A104" s="95"/>
      <c r="B104" s="179" t="s">
        <v>49</v>
      </c>
      <c r="C104" s="180"/>
      <c r="D104" s="180"/>
      <c r="E104" s="180"/>
      <c r="F104" s="180"/>
      <c r="G104" s="180"/>
      <c r="H104" s="180"/>
      <c r="I104" s="180"/>
      <c r="J104" s="180"/>
      <c r="K104" s="180"/>
      <c r="L104" s="181"/>
      <c r="M104" s="148"/>
      <c r="N104" s="93"/>
    </row>
    <row r="105" spans="1:23" s="40" customFormat="1" ht="15" customHeight="1" x14ac:dyDescent="0.2">
      <c r="A105" s="35"/>
      <c r="B105" s="42" t="s">
        <v>50</v>
      </c>
      <c r="C105" s="43"/>
      <c r="D105" s="104"/>
      <c r="E105" s="104"/>
      <c r="F105" s="104"/>
      <c r="G105" s="104"/>
      <c r="H105" s="104"/>
      <c r="I105" s="104"/>
      <c r="J105" s="104"/>
      <c r="K105" s="44"/>
      <c r="L105" s="47"/>
      <c r="M105" s="38"/>
      <c r="N105" s="39"/>
    </row>
    <row r="106" spans="1:23" s="40" customFormat="1" ht="15" customHeight="1" thickBot="1" x14ac:dyDescent="0.25">
      <c r="A106" s="35"/>
      <c r="B106" s="106" t="s">
        <v>51</v>
      </c>
      <c r="C106" s="367"/>
      <c r="D106" s="150"/>
      <c r="E106" s="150"/>
      <c r="F106" s="150"/>
      <c r="G106" s="150"/>
      <c r="H106" s="150"/>
      <c r="I106" s="150"/>
      <c r="J106" s="150"/>
      <c r="K106" s="150"/>
      <c r="L106" s="151"/>
      <c r="M106" s="38"/>
      <c r="N106" s="39"/>
    </row>
    <row r="107" spans="1:23" s="69" customFormat="1" ht="18" customHeight="1" x14ac:dyDescent="0.2">
      <c r="A107" s="63"/>
      <c r="B107" s="113"/>
      <c r="C107" s="337" t="s">
        <v>15</v>
      </c>
      <c r="D107" s="72" t="s">
        <v>131</v>
      </c>
      <c r="E107" s="184"/>
      <c r="F107" s="110" t="s">
        <v>41</v>
      </c>
      <c r="G107" s="152"/>
      <c r="H107" s="152"/>
      <c r="I107" s="152"/>
      <c r="J107" s="152"/>
      <c r="K107" s="152"/>
      <c r="L107" s="153"/>
      <c r="M107" s="75"/>
      <c r="N107" s="68"/>
    </row>
    <row r="108" spans="1:23" s="69" customFormat="1" ht="18" customHeight="1" x14ac:dyDescent="0.2">
      <c r="A108" s="63"/>
      <c r="B108" s="113"/>
      <c r="C108" s="337" t="s">
        <v>135</v>
      </c>
      <c r="D108" s="72" t="s">
        <v>132</v>
      </c>
      <c r="E108" s="184"/>
      <c r="F108" s="110" t="s">
        <v>41</v>
      </c>
      <c r="G108" s="152"/>
      <c r="H108" s="152"/>
      <c r="I108" s="152"/>
      <c r="J108" s="152"/>
      <c r="K108" s="152"/>
      <c r="L108" s="153"/>
      <c r="M108" s="75"/>
      <c r="N108" s="68"/>
    </row>
    <row r="109" spans="1:23" s="69" customFormat="1" ht="18" customHeight="1" x14ac:dyDescent="0.2">
      <c r="A109" s="63"/>
      <c r="B109" s="113"/>
      <c r="C109" s="71" t="s">
        <v>103</v>
      </c>
      <c r="D109" s="72" t="s">
        <v>133</v>
      </c>
      <c r="E109" s="184"/>
      <c r="F109" s="183" t="s">
        <v>41</v>
      </c>
      <c r="G109" s="152"/>
      <c r="H109" s="152"/>
      <c r="I109" s="152"/>
      <c r="J109" s="152"/>
      <c r="K109" s="152"/>
      <c r="L109" s="153"/>
      <c r="M109" s="75"/>
      <c r="N109" s="68"/>
    </row>
    <row r="110" spans="1:23" s="69" customFormat="1" ht="18" customHeight="1" x14ac:dyDescent="0.2">
      <c r="A110" s="63"/>
      <c r="B110" s="113"/>
      <c r="C110" s="71" t="s">
        <v>136</v>
      </c>
      <c r="D110" s="72" t="s">
        <v>134</v>
      </c>
      <c r="E110" s="184"/>
      <c r="F110" s="183" t="s">
        <v>41</v>
      </c>
      <c r="G110" s="152"/>
      <c r="H110" s="152"/>
      <c r="I110" s="152"/>
      <c r="J110" s="152"/>
      <c r="K110" s="152"/>
      <c r="L110" s="153"/>
      <c r="M110" s="75"/>
      <c r="N110" s="68"/>
    </row>
    <row r="111" spans="1:23" s="69" customFormat="1" ht="18" customHeight="1" x14ac:dyDescent="0.2">
      <c r="A111" s="63"/>
      <c r="B111" s="113"/>
      <c r="C111" s="71" t="s">
        <v>87</v>
      </c>
      <c r="D111" s="72" t="s">
        <v>86</v>
      </c>
      <c r="E111" s="184"/>
      <c r="F111" s="110" t="s">
        <v>41</v>
      </c>
      <c r="G111" s="152"/>
      <c r="H111" s="152"/>
      <c r="I111" s="152"/>
      <c r="J111" s="152"/>
      <c r="K111" s="152"/>
      <c r="L111" s="153"/>
      <c r="M111" s="75"/>
      <c r="N111" s="68"/>
    </row>
    <row r="112" spans="1:23" s="69" customFormat="1" ht="8.25" customHeight="1" thickBot="1" x14ac:dyDescent="0.25">
      <c r="A112" s="63"/>
      <c r="B112" s="113"/>
      <c r="C112" s="114"/>
      <c r="D112" s="154"/>
      <c r="E112" s="155"/>
      <c r="F112" s="152"/>
      <c r="G112" s="152"/>
      <c r="H112" s="152"/>
      <c r="I112" s="155"/>
      <c r="J112" s="152"/>
      <c r="K112" s="155"/>
      <c r="L112" s="153"/>
      <c r="M112" s="75"/>
      <c r="N112" s="68"/>
    </row>
    <row r="113" spans="1:14" s="40" customFormat="1" ht="15" customHeight="1" thickBot="1" x14ac:dyDescent="0.25">
      <c r="A113" s="35"/>
      <c r="B113" s="156"/>
      <c r="C113" s="468"/>
      <c r="D113" s="98"/>
      <c r="E113" s="99"/>
      <c r="F113" s="99" t="s">
        <v>19</v>
      </c>
      <c r="G113" s="100"/>
      <c r="H113" s="100"/>
      <c r="I113" s="469" t="s">
        <v>20</v>
      </c>
      <c r="J113" s="469"/>
      <c r="K113" s="469" t="s">
        <v>21</v>
      </c>
      <c r="L113" s="469"/>
      <c r="M113" s="38"/>
      <c r="N113" s="39"/>
    </row>
    <row r="114" spans="1:14" s="40" customFormat="1" ht="15" customHeight="1" thickBot="1" x14ac:dyDescent="0.25">
      <c r="A114" s="35"/>
      <c r="B114" s="157"/>
      <c r="C114" s="468"/>
      <c r="D114" s="36"/>
      <c r="E114" s="470" t="s">
        <v>22</v>
      </c>
      <c r="F114" s="470"/>
      <c r="G114" s="471" t="s">
        <v>23</v>
      </c>
      <c r="H114" s="471"/>
      <c r="I114" s="102"/>
      <c r="J114" s="103"/>
      <c r="K114" s="472"/>
      <c r="L114" s="472"/>
      <c r="M114" s="38"/>
      <c r="N114" s="39"/>
    </row>
    <row r="115" spans="1:14" s="40" customFormat="1" ht="15" customHeight="1" x14ac:dyDescent="0.2">
      <c r="A115" s="35"/>
      <c r="B115" s="158" t="s">
        <v>52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47"/>
      <c r="M115" s="38"/>
      <c r="N115" s="39"/>
    </row>
    <row r="116" spans="1:14" s="40" customFormat="1" ht="15" customHeight="1" thickBot="1" x14ac:dyDescent="0.25">
      <c r="A116" s="35"/>
      <c r="B116" s="106"/>
      <c r="C116" s="159"/>
      <c r="D116" s="150"/>
      <c r="E116" s="150"/>
      <c r="F116" s="150"/>
      <c r="G116" s="150"/>
      <c r="H116" s="150"/>
      <c r="I116" s="150"/>
      <c r="J116" s="150"/>
      <c r="K116" s="150"/>
      <c r="L116" s="151"/>
      <c r="M116" s="38"/>
      <c r="N116" s="39"/>
    </row>
    <row r="117" spans="1:14" s="69" customFormat="1" ht="18" customHeight="1" x14ac:dyDescent="0.2">
      <c r="A117" s="63"/>
      <c r="B117" s="113"/>
      <c r="C117" s="185"/>
      <c r="D117" s="186" t="s">
        <v>53</v>
      </c>
      <c r="E117" s="187"/>
      <c r="F117" s="188"/>
      <c r="G117" s="187"/>
      <c r="H117" s="189"/>
      <c r="I117" s="187"/>
      <c r="J117" s="189"/>
      <c r="K117" s="189"/>
      <c r="L117" s="169"/>
      <c r="M117" s="75"/>
      <c r="N117" s="68"/>
    </row>
    <row r="118" spans="1:14" s="69" customFormat="1" ht="4.5" customHeight="1" thickBot="1" x14ac:dyDescent="0.25">
      <c r="A118" s="63"/>
      <c r="B118" s="113"/>
      <c r="C118" s="190"/>
      <c r="D118" s="175"/>
      <c r="E118" s="191"/>
      <c r="F118" s="192"/>
      <c r="G118" s="191"/>
      <c r="H118" s="193"/>
      <c r="I118" s="191"/>
      <c r="J118" s="193"/>
      <c r="K118" s="191"/>
      <c r="L118" s="74"/>
      <c r="M118" s="75"/>
      <c r="N118" s="68"/>
    </row>
    <row r="119" spans="1:14" s="40" customFormat="1" ht="15" customHeight="1" x14ac:dyDescent="0.2">
      <c r="A119" s="35"/>
      <c r="B119" s="42" t="s">
        <v>54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111"/>
      <c r="M119" s="38"/>
      <c r="N119" s="39"/>
    </row>
    <row r="120" spans="1:14" s="40" customFormat="1" ht="15" customHeight="1" thickBot="1" x14ac:dyDescent="0.25">
      <c r="A120" s="35"/>
      <c r="B120" s="168" t="s">
        <v>55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112"/>
      <c r="M120" s="38"/>
      <c r="N120" s="39"/>
    </row>
    <row r="121" spans="1:14" s="69" customFormat="1" ht="18" customHeight="1" x14ac:dyDescent="0.2">
      <c r="A121" s="63"/>
      <c r="B121" s="70"/>
      <c r="C121" s="71" t="s">
        <v>15</v>
      </c>
      <c r="D121" s="72" t="s">
        <v>131</v>
      </c>
      <c r="E121" s="430">
        <f>$E107*E81</f>
        <v>0</v>
      </c>
      <c r="F121" s="431" t="s">
        <v>32</v>
      </c>
      <c r="G121" s="430">
        <f>$E107*G81</f>
        <v>0</v>
      </c>
      <c r="H121" s="66" t="s">
        <v>32</v>
      </c>
      <c r="I121" s="430">
        <f>$E107*I81</f>
        <v>0</v>
      </c>
      <c r="J121" s="66" t="s">
        <v>32</v>
      </c>
      <c r="K121" s="430">
        <f>$E107*K81</f>
        <v>0</v>
      </c>
      <c r="L121" s="66" t="s">
        <v>32</v>
      </c>
      <c r="M121" s="75"/>
      <c r="N121" s="68"/>
    </row>
    <row r="122" spans="1:14" s="69" customFormat="1" ht="18" customHeight="1" x14ac:dyDescent="0.2">
      <c r="A122" s="63"/>
      <c r="B122" s="70"/>
      <c r="C122" s="71" t="s">
        <v>135</v>
      </c>
      <c r="D122" s="72" t="s">
        <v>132</v>
      </c>
      <c r="E122" s="366">
        <f>$E108*E84</f>
        <v>0</v>
      </c>
      <c r="F122" s="432" t="s">
        <v>32</v>
      </c>
      <c r="G122" s="390"/>
      <c r="H122" s="391"/>
      <c r="I122" s="390"/>
      <c r="J122" s="391"/>
      <c r="K122" s="390"/>
      <c r="L122" s="391"/>
      <c r="M122" s="75"/>
      <c r="N122" s="68"/>
    </row>
    <row r="123" spans="1:14" s="69" customFormat="1" ht="18" customHeight="1" x14ac:dyDescent="0.2">
      <c r="A123" s="63"/>
      <c r="B123" s="70"/>
      <c r="C123" s="71" t="s">
        <v>103</v>
      </c>
      <c r="D123" s="72" t="s">
        <v>133</v>
      </c>
      <c r="E123" s="122">
        <f>$E109*E82</f>
        <v>0</v>
      </c>
      <c r="F123" s="110" t="s">
        <v>32</v>
      </c>
      <c r="G123" s="366">
        <f>$E109*G82</f>
        <v>0</v>
      </c>
      <c r="H123" s="370" t="s">
        <v>32</v>
      </c>
      <c r="I123" s="366">
        <f>$E109*I82</f>
        <v>0</v>
      </c>
      <c r="J123" s="370" t="s">
        <v>32</v>
      </c>
      <c r="K123" s="366">
        <f>$E109*K82</f>
        <v>0</v>
      </c>
      <c r="L123" s="370" t="s">
        <v>32</v>
      </c>
      <c r="M123" s="75"/>
      <c r="N123" s="68"/>
    </row>
    <row r="124" spans="1:14" s="69" customFormat="1" ht="18" customHeight="1" x14ac:dyDescent="0.2">
      <c r="A124" s="63"/>
      <c r="B124" s="70"/>
      <c r="C124" s="71" t="s">
        <v>136</v>
      </c>
      <c r="D124" s="72" t="s">
        <v>134</v>
      </c>
      <c r="E124" s="122">
        <f>$E110*E85</f>
        <v>0</v>
      </c>
      <c r="F124" s="110" t="s">
        <v>32</v>
      </c>
      <c r="G124" s="390"/>
      <c r="H124" s="391"/>
      <c r="I124" s="390"/>
      <c r="J124" s="391"/>
      <c r="K124" s="390"/>
      <c r="L124" s="391"/>
      <c r="M124" s="75"/>
      <c r="N124" s="68"/>
    </row>
    <row r="125" spans="1:14" s="69" customFormat="1" ht="18" customHeight="1" x14ac:dyDescent="0.2">
      <c r="A125" s="63"/>
      <c r="B125" s="70"/>
      <c r="C125" s="71" t="s">
        <v>87</v>
      </c>
      <c r="D125" s="72" t="s">
        <v>86</v>
      </c>
      <c r="E125" s="122">
        <f>$E111*E87</f>
        <v>0</v>
      </c>
      <c r="F125" s="110" t="s">
        <v>32</v>
      </c>
      <c r="G125" s="336">
        <f>$E111*G87</f>
        <v>0</v>
      </c>
      <c r="H125" s="335" t="s">
        <v>32</v>
      </c>
      <c r="I125" s="336">
        <f>$E111*I87</f>
        <v>0</v>
      </c>
      <c r="J125" s="335" t="s">
        <v>32</v>
      </c>
      <c r="K125" s="336">
        <f>$E111*K87</f>
        <v>0</v>
      </c>
      <c r="L125" s="335" t="s">
        <v>32</v>
      </c>
      <c r="M125" s="75"/>
      <c r="N125" s="68"/>
    </row>
    <row r="126" spans="1:14" s="69" customFormat="1" ht="18" customHeight="1" thickBot="1" x14ac:dyDescent="0.25">
      <c r="A126" s="63"/>
      <c r="B126" s="123"/>
      <c r="C126" s="138"/>
      <c r="D126" s="129" t="s">
        <v>29</v>
      </c>
      <c r="E126" s="126">
        <f>SUM(E121:E125)</f>
        <v>0</v>
      </c>
      <c r="F126" s="127" t="s">
        <v>32</v>
      </c>
      <c r="G126" s="126">
        <f>SUM(G121:G125)</f>
        <v>0</v>
      </c>
      <c r="H126" s="127" t="s">
        <v>32</v>
      </c>
      <c r="I126" s="126">
        <f>SUM(I121:I125)</f>
        <v>0</v>
      </c>
      <c r="J126" s="118" t="s">
        <v>32</v>
      </c>
      <c r="K126" s="126">
        <f>SUM(K121:K125)</f>
        <v>0</v>
      </c>
      <c r="L126" s="118" t="s">
        <v>32</v>
      </c>
      <c r="M126" s="75"/>
      <c r="N126" s="68"/>
    </row>
    <row r="127" spans="1:14" s="69" customFormat="1" ht="18" customHeight="1" thickBot="1" x14ac:dyDescent="0.25">
      <c r="A127" s="63"/>
      <c r="B127" s="123"/>
      <c r="C127" s="138"/>
      <c r="D127" s="129" t="s">
        <v>33</v>
      </c>
      <c r="E127" s="130">
        <f>E58</f>
        <v>192</v>
      </c>
      <c r="F127" s="194"/>
      <c r="G127" s="194">
        <f>G58</f>
        <v>58</v>
      </c>
      <c r="H127" s="133"/>
      <c r="I127" s="132">
        <f>I58</f>
        <v>52</v>
      </c>
      <c r="J127" s="133"/>
      <c r="K127" s="132">
        <f>K58</f>
        <v>63</v>
      </c>
      <c r="L127" s="133"/>
      <c r="M127" s="75"/>
      <c r="N127" s="68"/>
    </row>
    <row r="128" spans="1:14" s="40" customFormat="1" ht="15" customHeight="1" x14ac:dyDescent="0.2">
      <c r="A128" s="35"/>
      <c r="B128" s="42" t="s">
        <v>56</v>
      </c>
      <c r="C128" s="43"/>
      <c r="D128" s="135"/>
      <c r="E128" s="44"/>
      <c r="F128" s="44"/>
      <c r="G128" s="44"/>
      <c r="H128" s="44"/>
      <c r="I128" s="43"/>
      <c r="J128" s="44"/>
      <c r="K128" s="44"/>
      <c r="L128" s="45"/>
      <c r="M128" s="38"/>
      <c r="N128" s="39"/>
    </row>
    <row r="129" spans="1:256" s="40" customFormat="1" ht="15" customHeight="1" thickBot="1" x14ac:dyDescent="0.25">
      <c r="A129" s="35"/>
      <c r="B129" s="106"/>
      <c r="C129" s="59"/>
      <c r="D129" s="60"/>
      <c r="E129" s="137"/>
      <c r="F129" s="60"/>
      <c r="G129" s="137"/>
      <c r="H129" s="60"/>
      <c r="I129" s="60"/>
      <c r="J129" s="60"/>
      <c r="K129" s="60"/>
      <c r="L129" s="61"/>
      <c r="M129" s="38"/>
      <c r="N129" s="39"/>
    </row>
    <row r="130" spans="1:256" s="69" customFormat="1" ht="18" customHeight="1" thickBot="1" x14ac:dyDescent="0.25">
      <c r="A130" s="63"/>
      <c r="B130" s="123"/>
      <c r="C130" s="138"/>
      <c r="D130" s="129" t="s">
        <v>35</v>
      </c>
      <c r="E130" s="139">
        <f>ROUND(E126*E127,0)</f>
        <v>0</v>
      </c>
      <c r="F130" s="116" t="s">
        <v>16</v>
      </c>
      <c r="G130" s="139">
        <f>ROUND(G126*G127,0)</f>
        <v>0</v>
      </c>
      <c r="H130" s="116" t="s">
        <v>16</v>
      </c>
      <c r="I130" s="139">
        <f>ROUND(I126*I127,0)</f>
        <v>0</v>
      </c>
      <c r="J130" s="116" t="s">
        <v>16</v>
      </c>
      <c r="K130" s="139">
        <f>ROUND(K126*K127,0)</f>
        <v>0</v>
      </c>
      <c r="L130" s="116" t="s">
        <v>16</v>
      </c>
      <c r="M130" s="75"/>
      <c r="N130" s="68"/>
    </row>
    <row r="131" spans="1:256" s="12" customFormat="1" ht="18.75" customHeight="1" thickBot="1" x14ac:dyDescent="0.25">
      <c r="A131" s="76"/>
      <c r="B131" s="170"/>
      <c r="C131" s="171"/>
      <c r="D131" s="171"/>
      <c r="E131" s="172"/>
      <c r="F131" s="171"/>
      <c r="G131" s="173"/>
      <c r="H131" s="171"/>
      <c r="I131" s="195"/>
      <c r="J131" s="175" t="s">
        <v>122</v>
      </c>
      <c r="K131" s="82">
        <f>E130+G130+I130+K130</f>
        <v>0</v>
      </c>
      <c r="L131" s="83" t="s">
        <v>16</v>
      </c>
      <c r="M131" s="89"/>
      <c r="N131" s="68"/>
    </row>
    <row r="132" spans="1:256" ht="6" customHeight="1" x14ac:dyDescent="0.2">
      <c r="A132" s="196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197"/>
      <c r="O132" s="4"/>
      <c r="P132" s="4"/>
      <c r="Q132" s="4"/>
      <c r="R132" s="4"/>
      <c r="S132" s="4"/>
      <c r="T132" s="4"/>
      <c r="U132" s="4"/>
      <c r="V132" s="4"/>
      <c r="W132" s="4"/>
    </row>
    <row r="133" spans="1:256" ht="4.5" customHeight="1" thickBot="1" x14ac:dyDescent="0.25">
      <c r="A133" s="196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97"/>
      <c r="O133" s="4"/>
      <c r="P133" s="4"/>
      <c r="Q133" s="4"/>
      <c r="R133" s="4"/>
      <c r="S133" s="4"/>
      <c r="T133" s="4"/>
      <c r="U133" s="4"/>
      <c r="V133" s="4"/>
      <c r="W133" s="4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s="12" customFormat="1" ht="18.75" customHeight="1" thickBot="1" x14ac:dyDescent="0.25">
      <c r="A134" s="76"/>
      <c r="B134" s="77"/>
      <c r="C134" s="77"/>
      <c r="D134" s="77"/>
      <c r="E134" s="198"/>
      <c r="F134" s="77"/>
      <c r="G134" s="141"/>
      <c r="H134" s="77"/>
      <c r="I134" s="142"/>
      <c r="J134" s="142" t="s">
        <v>123</v>
      </c>
      <c r="K134" s="82">
        <f>K101+K131</f>
        <v>0</v>
      </c>
      <c r="L134" s="83" t="s">
        <v>16</v>
      </c>
      <c r="M134" s="84"/>
      <c r="N134" s="68"/>
    </row>
    <row r="135" spans="1:256" ht="6.75" customHeight="1" x14ac:dyDescent="0.2">
      <c r="A135" s="196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197"/>
      <c r="O135" s="4"/>
      <c r="P135" s="4"/>
      <c r="Q135" s="4"/>
      <c r="R135" s="4"/>
      <c r="S135" s="4"/>
      <c r="T135" s="4"/>
      <c r="U135" s="4"/>
      <c r="V135" s="4"/>
      <c r="W135" s="4"/>
    </row>
    <row r="136" spans="1:256" ht="15.75" customHeight="1" x14ac:dyDescent="0.2">
      <c r="A136" s="196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197"/>
      <c r="O136" s="4"/>
      <c r="P136" s="4"/>
      <c r="Q136" s="4"/>
      <c r="R136" s="4"/>
      <c r="S136" s="4"/>
      <c r="T136" s="4"/>
      <c r="U136" s="4"/>
      <c r="V136" s="4"/>
      <c r="W136" s="4"/>
    </row>
    <row r="137" spans="1:256" ht="15.75" customHeight="1" x14ac:dyDescent="0.2">
      <c r="A137" s="29" t="s">
        <v>57</v>
      </c>
      <c r="B137" s="30" t="s">
        <v>104</v>
      </c>
      <c r="C137" s="144"/>
      <c r="D137" s="144"/>
      <c r="E137" s="144"/>
      <c r="F137" s="144"/>
      <c r="G137" s="199"/>
      <c r="H137" s="199"/>
      <c r="I137" s="199"/>
      <c r="J137" s="199"/>
      <c r="K137" s="199"/>
      <c r="L137" s="199"/>
      <c r="M137" s="343"/>
      <c r="O137" s="4"/>
      <c r="P137" s="4"/>
      <c r="Q137" s="4"/>
      <c r="R137" s="4"/>
      <c r="S137" s="4"/>
      <c r="T137" s="4"/>
      <c r="U137" s="4"/>
      <c r="V137" s="4"/>
      <c r="W137" s="4"/>
    </row>
    <row r="138" spans="1:256" ht="15.75" customHeight="1" thickBot="1" x14ac:dyDescent="0.25">
      <c r="A138" s="200"/>
      <c r="B138" s="88"/>
      <c r="C138" s="344" t="s">
        <v>105</v>
      </c>
      <c r="D138" s="88"/>
      <c r="E138" s="88"/>
      <c r="F138" s="88"/>
      <c r="G138" s="88"/>
      <c r="H138" s="88"/>
      <c r="I138" s="345"/>
      <c r="J138" s="345"/>
      <c r="K138" s="143"/>
      <c r="L138" s="143"/>
      <c r="M138" s="342"/>
      <c r="O138" s="4"/>
      <c r="P138" s="4"/>
      <c r="Q138" s="4"/>
      <c r="R138" s="4"/>
      <c r="S138" s="4"/>
      <c r="T138" s="4"/>
      <c r="U138" s="4"/>
      <c r="V138" s="4"/>
      <c r="W138" s="4"/>
    </row>
    <row r="139" spans="1:256" ht="15.75" customHeight="1" thickBot="1" x14ac:dyDescent="0.25">
      <c r="A139" s="200"/>
      <c r="B139" s="88"/>
      <c r="C139" s="346" t="s">
        <v>106</v>
      </c>
      <c r="D139" s="88"/>
      <c r="E139" s="88"/>
      <c r="F139" s="88"/>
      <c r="G139" s="352"/>
      <c r="H139" s="330" t="s">
        <v>107</v>
      </c>
      <c r="I139" s="345"/>
      <c r="J139" s="345"/>
      <c r="K139" s="88"/>
      <c r="L139" s="88"/>
      <c r="M139" s="87"/>
      <c r="O139" s="4"/>
      <c r="P139" s="4"/>
      <c r="Q139" s="4"/>
      <c r="R139" s="4"/>
      <c r="S139" s="4"/>
      <c r="T139" s="4"/>
      <c r="U139" s="4"/>
      <c r="V139" s="4"/>
      <c r="W139" s="4"/>
    </row>
    <row r="140" spans="1:256" ht="15.75" customHeight="1" thickBot="1" x14ac:dyDescent="0.25">
      <c r="A140" s="200"/>
      <c r="B140" s="88"/>
      <c r="C140" s="346" t="s">
        <v>117</v>
      </c>
      <c r="D140" s="88"/>
      <c r="E140" s="88"/>
      <c r="F140" s="88"/>
      <c r="G140" s="353"/>
      <c r="H140" s="331" t="s">
        <v>107</v>
      </c>
      <c r="I140" s="347" t="s">
        <v>108</v>
      </c>
      <c r="J140" s="345"/>
      <c r="K140" s="82">
        <f>G143*G139*0.2+G143*G140*0.2+G141*G143*0.6</f>
        <v>0</v>
      </c>
      <c r="L140" s="83" t="s">
        <v>16</v>
      </c>
      <c r="M140" s="87"/>
      <c r="O140" s="4"/>
      <c r="P140" s="4"/>
      <c r="Q140" s="4"/>
      <c r="R140" s="4"/>
      <c r="S140" s="4"/>
      <c r="T140" s="4"/>
      <c r="U140" s="4"/>
      <c r="V140" s="4"/>
      <c r="W140" s="4"/>
    </row>
    <row r="141" spans="1:256" ht="15.75" customHeight="1" x14ac:dyDescent="0.2">
      <c r="A141" s="200"/>
      <c r="B141" s="88"/>
      <c r="C141" s="346" t="s">
        <v>118</v>
      </c>
      <c r="D141" s="88"/>
      <c r="E141" s="88"/>
      <c r="F141" s="88"/>
      <c r="G141" s="353"/>
      <c r="H141" s="331" t="s">
        <v>107</v>
      </c>
      <c r="I141" s="348" t="s">
        <v>109</v>
      </c>
      <c r="J141" s="345"/>
      <c r="K141" s="345"/>
      <c r="L141" s="201"/>
      <c r="M141" s="197"/>
      <c r="O141" s="4"/>
      <c r="P141" s="4"/>
      <c r="Q141" s="4"/>
      <c r="R141" s="4"/>
      <c r="S141" s="4"/>
      <c r="T141" s="4"/>
      <c r="U141" s="4"/>
      <c r="V141" s="4"/>
      <c r="W141" s="4"/>
    </row>
    <row r="142" spans="1:256" ht="15.75" customHeight="1" x14ac:dyDescent="0.2">
      <c r="A142" s="200"/>
      <c r="B142" s="88"/>
      <c r="C142" s="346" t="s">
        <v>110</v>
      </c>
      <c r="D142" s="88"/>
      <c r="E142" s="88"/>
      <c r="F142" s="88"/>
      <c r="G142" s="353"/>
      <c r="H142" s="331" t="s">
        <v>111</v>
      </c>
      <c r="I142" s="347"/>
      <c r="J142" s="345"/>
      <c r="K142" s="349"/>
      <c r="L142" s="201"/>
      <c r="M142" s="197"/>
      <c r="O142" s="4"/>
      <c r="P142" s="4"/>
      <c r="Q142" s="4"/>
      <c r="R142" s="4"/>
      <c r="S142" s="4"/>
      <c r="T142" s="4"/>
      <c r="U142" s="4"/>
      <c r="V142" s="4"/>
      <c r="W142" s="4"/>
    </row>
    <row r="143" spans="1:256" ht="15.75" customHeight="1" thickBot="1" x14ac:dyDescent="0.25">
      <c r="A143" s="202"/>
      <c r="B143" s="86"/>
      <c r="C143" s="346" t="s">
        <v>112</v>
      </c>
      <c r="D143" s="86"/>
      <c r="E143" s="86"/>
      <c r="F143" s="86"/>
      <c r="G143" s="351">
        <f>G142*0.35</f>
        <v>0</v>
      </c>
      <c r="H143" s="341" t="s">
        <v>111</v>
      </c>
      <c r="I143" s="350"/>
      <c r="J143" s="350"/>
      <c r="K143" s="86"/>
      <c r="L143" s="86"/>
      <c r="M143" s="87"/>
      <c r="O143" s="4"/>
      <c r="P143" s="4"/>
      <c r="Q143" s="4"/>
      <c r="R143" s="4"/>
      <c r="S143" s="4"/>
      <c r="T143" s="4"/>
      <c r="U143" s="4"/>
      <c r="V143" s="4"/>
      <c r="W143" s="4"/>
    </row>
    <row r="144" spans="1:256" s="94" customFormat="1" ht="15.75" customHeight="1" thickBot="1" x14ac:dyDescent="0.25">
      <c r="A144" s="204" t="s">
        <v>58</v>
      </c>
      <c r="B144" s="205" t="s">
        <v>59</v>
      </c>
      <c r="C144" s="206"/>
      <c r="D144" s="206"/>
      <c r="E144" s="206"/>
      <c r="F144" s="206"/>
      <c r="G144" s="206"/>
      <c r="H144" s="206"/>
      <c r="I144" s="206"/>
      <c r="J144" s="206"/>
      <c r="K144" s="92"/>
      <c r="L144" s="92"/>
      <c r="M144" s="207"/>
      <c r="N144" s="93"/>
    </row>
    <row r="145" spans="1:14" s="49" customFormat="1" ht="15.75" x14ac:dyDescent="0.2">
      <c r="A145" s="208"/>
      <c r="B145" s="209"/>
      <c r="C145" s="210" t="s">
        <v>60</v>
      </c>
      <c r="D145" s="211"/>
      <c r="E145" s="212"/>
      <c r="F145" s="213"/>
      <c r="G145" s="212"/>
      <c r="H145" s="213"/>
      <c r="I145" s="212"/>
      <c r="J145" s="213"/>
      <c r="K145" s="214"/>
      <c r="L145" s="215"/>
      <c r="M145" s="216"/>
      <c r="N145" s="3"/>
    </row>
    <row r="146" spans="1:14" s="49" customFormat="1" ht="13.5" customHeight="1" thickBot="1" x14ac:dyDescent="0.25">
      <c r="A146" s="208"/>
      <c r="B146" s="217"/>
      <c r="C146" s="218" t="s">
        <v>61</v>
      </c>
      <c r="D146" s="219"/>
      <c r="E146" s="220"/>
      <c r="F146" s="221"/>
      <c r="G146" s="220"/>
      <c r="H146" s="221"/>
      <c r="I146" s="222"/>
      <c r="J146" s="221"/>
      <c r="K146" s="223"/>
      <c r="L146" s="224"/>
      <c r="M146" s="216"/>
      <c r="N146" s="3"/>
    </row>
    <row r="147" spans="1:14" s="12" customFormat="1" ht="21.95" customHeight="1" thickBot="1" x14ac:dyDescent="0.25">
      <c r="A147" s="225"/>
      <c r="B147" s="77"/>
      <c r="C147" s="77"/>
      <c r="D147" s="77"/>
      <c r="E147" s="77"/>
      <c r="F147" s="77"/>
      <c r="G147" s="77"/>
      <c r="H147" s="141"/>
      <c r="I147" s="142"/>
      <c r="J147" s="142" t="s">
        <v>114</v>
      </c>
      <c r="K147" s="226"/>
      <c r="L147" s="227" t="s">
        <v>16</v>
      </c>
      <c r="M147" s="84"/>
      <c r="N147" s="68"/>
    </row>
    <row r="148" spans="1:14" s="12" customFormat="1" ht="5.25" customHeight="1" x14ac:dyDescent="0.2">
      <c r="A148" s="225"/>
      <c r="B148" s="77"/>
      <c r="C148" s="77"/>
      <c r="D148" s="77"/>
      <c r="E148" s="77"/>
      <c r="F148" s="77"/>
      <c r="G148" s="77"/>
      <c r="H148" s="141"/>
      <c r="I148" s="142"/>
      <c r="J148" s="142"/>
      <c r="K148" s="228"/>
      <c r="L148" s="201"/>
      <c r="M148" s="89"/>
      <c r="N148" s="68"/>
    </row>
    <row r="149" spans="1:14" s="12" customFormat="1" ht="15.75" customHeight="1" thickBot="1" x14ac:dyDescent="0.25">
      <c r="A149" s="204" t="s">
        <v>113</v>
      </c>
      <c r="B149" s="205" t="s">
        <v>62</v>
      </c>
      <c r="C149" s="206"/>
      <c r="D149" s="206"/>
      <c r="E149" s="206"/>
      <c r="F149" s="206"/>
      <c r="G149" s="206"/>
      <c r="H149" s="206"/>
      <c r="I149" s="206"/>
      <c r="J149" s="206"/>
      <c r="K149" s="92"/>
      <c r="L149" s="92"/>
      <c r="M149" s="89"/>
      <c r="N149" s="68"/>
    </row>
    <row r="150" spans="1:14" s="12" customFormat="1" ht="21.95" customHeight="1" thickBot="1" x14ac:dyDescent="0.25">
      <c r="A150" s="208"/>
      <c r="B150" s="209"/>
      <c r="C150" s="210" t="s">
        <v>63</v>
      </c>
      <c r="D150" s="211"/>
      <c r="E150" s="212"/>
      <c r="F150" s="213"/>
      <c r="G150" s="212"/>
      <c r="H150" s="213"/>
      <c r="I150" s="212"/>
      <c r="J150" s="213"/>
      <c r="K150" s="214"/>
      <c r="L150" s="215"/>
      <c r="M150" s="89"/>
      <c r="N150" s="68"/>
    </row>
    <row r="151" spans="1:14" s="12" customFormat="1" ht="21.95" customHeight="1" thickBot="1" x14ac:dyDescent="0.25">
      <c r="A151" s="208"/>
      <c r="B151" s="217"/>
      <c r="C151" s="229" t="s">
        <v>64</v>
      </c>
      <c r="D151" s="219"/>
      <c r="E151" s="220"/>
      <c r="F151" s="221"/>
      <c r="G151" s="220"/>
      <c r="H151" s="221"/>
      <c r="I151" s="230">
        <v>0.12</v>
      </c>
      <c r="J151" s="231" t="s">
        <v>107</v>
      </c>
      <c r="K151" s="223"/>
      <c r="L151" s="224"/>
      <c r="M151" s="89"/>
      <c r="N151" s="68"/>
    </row>
    <row r="152" spans="1:14" s="12" customFormat="1" ht="20.25" customHeight="1" thickBot="1" x14ac:dyDescent="0.25">
      <c r="A152" s="225"/>
      <c r="B152" s="77"/>
      <c r="C152" s="77"/>
      <c r="D152" s="77"/>
      <c r="E152" s="77"/>
      <c r="F152" s="77"/>
      <c r="G152" s="77"/>
      <c r="H152" s="141"/>
      <c r="I152" s="142"/>
      <c r="J152" s="142" t="s">
        <v>115</v>
      </c>
      <c r="K152" s="203">
        <f>ROUND(I151*(E88*E97+G88*G97+I88*I97+K88*K97),0)</f>
        <v>0</v>
      </c>
      <c r="L152" s="227" t="s">
        <v>16</v>
      </c>
      <c r="M152" s="232"/>
      <c r="N152" s="68"/>
    </row>
    <row r="153" spans="1:14" s="12" customFormat="1" ht="12" customHeight="1" x14ac:dyDescent="0.2">
      <c r="A153" s="39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4"/>
      <c r="M153" s="394"/>
      <c r="N153" s="68"/>
    </row>
    <row r="154" spans="1:14" s="94" customFormat="1" ht="15.75" customHeight="1" thickBot="1" x14ac:dyDescent="0.25">
      <c r="A154" s="235" t="s">
        <v>65</v>
      </c>
      <c r="B154" s="236" t="s">
        <v>66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237"/>
      <c r="N154" s="93"/>
    </row>
    <row r="155" spans="1:14" s="12" customFormat="1" ht="27" customHeight="1" thickBot="1" x14ac:dyDescent="0.25">
      <c r="A155" s="76"/>
      <c r="B155" s="77"/>
      <c r="C155" s="77"/>
      <c r="D155" s="77"/>
      <c r="E155" s="238"/>
      <c r="F155" s="239"/>
      <c r="G155" s="77"/>
      <c r="I155" s="81" t="s">
        <v>116</v>
      </c>
      <c r="K155" s="82">
        <f>K147+K134+K63+K26+K152+K140</f>
        <v>0</v>
      </c>
      <c r="L155" s="83" t="s">
        <v>16</v>
      </c>
      <c r="M155" s="84"/>
      <c r="N155" s="68"/>
    </row>
    <row r="156" spans="1:14" s="12" customFormat="1" ht="3.75" customHeight="1" x14ac:dyDescent="0.2">
      <c r="A156" s="240"/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2"/>
      <c r="M156" s="232"/>
      <c r="N156" s="68"/>
    </row>
    <row r="157" spans="1:14" s="12" customFormat="1" ht="9" customHeight="1" x14ac:dyDescent="0.2">
      <c r="A157" s="76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141"/>
      <c r="M157" s="89"/>
      <c r="N157" s="68"/>
    </row>
    <row r="158" spans="1:14" s="245" customFormat="1" ht="4.5" customHeight="1" x14ac:dyDescent="0.2">
      <c r="A158" s="200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6"/>
      <c r="N158" s="244"/>
    </row>
    <row r="159" spans="1:14" s="94" customFormat="1" ht="15.75" customHeight="1" x14ac:dyDescent="0.2">
      <c r="A159" s="235" t="s">
        <v>67</v>
      </c>
      <c r="B159" s="236" t="s">
        <v>68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237"/>
      <c r="N159" s="93"/>
    </row>
    <row r="160" spans="1:14" s="250" customFormat="1" ht="7.5" customHeight="1" thickBot="1" x14ac:dyDescent="0.25">
      <c r="A160" s="246"/>
      <c r="B160" s="247"/>
      <c r="C160" s="96"/>
      <c r="D160" s="96"/>
      <c r="E160" s="96"/>
      <c r="F160" s="96"/>
      <c r="G160" s="248"/>
      <c r="H160" s="249"/>
      <c r="I160" s="249"/>
      <c r="J160" s="96"/>
      <c r="K160" s="96"/>
      <c r="L160" s="96"/>
      <c r="M160" s="148"/>
      <c r="N160" s="93"/>
    </row>
    <row r="161" spans="1:14" s="245" customFormat="1" ht="16.5" thickBot="1" x14ac:dyDescent="0.25">
      <c r="A161" s="95"/>
      <c r="B161" s="251"/>
      <c r="C161" s="252"/>
      <c r="D161" s="252"/>
      <c r="E161" s="252"/>
      <c r="F161" s="252"/>
      <c r="G161" s="252"/>
      <c r="H161" s="252"/>
      <c r="I161" s="252"/>
      <c r="J161" s="252"/>
      <c r="K161" s="252"/>
      <c r="L161" s="253"/>
      <c r="M161" s="148"/>
      <c r="N161" s="244"/>
    </row>
    <row r="162" spans="1:14" s="245" customFormat="1" ht="11.25" customHeight="1" thickBot="1" x14ac:dyDescent="0.25">
      <c r="A162" s="95"/>
      <c r="B162" s="254"/>
      <c r="C162" s="255"/>
      <c r="D162" s="255"/>
      <c r="E162" s="255"/>
      <c r="F162" s="255"/>
      <c r="G162" s="256"/>
      <c r="H162" s="256"/>
      <c r="I162" s="256"/>
      <c r="J162" s="256"/>
      <c r="K162" s="256"/>
      <c r="L162" s="257"/>
      <c r="M162" s="148"/>
      <c r="N162" s="244"/>
    </row>
    <row r="163" spans="1:14" s="40" customFormat="1" ht="32.25" customHeight="1" thickBot="1" x14ac:dyDescent="0.25">
      <c r="A163" s="258"/>
      <c r="B163" s="156"/>
      <c r="C163" s="259"/>
      <c r="D163" s="260"/>
      <c r="E163" s="124"/>
      <c r="F163" s="261"/>
      <c r="G163" s="464" t="s">
        <v>69</v>
      </c>
      <c r="H163" s="464"/>
      <c r="I163" s="465" t="s">
        <v>70</v>
      </c>
      <c r="J163" s="465"/>
      <c r="K163" s="466" t="s">
        <v>71</v>
      </c>
      <c r="L163" s="466"/>
      <c r="M163" s="38"/>
      <c r="N163" s="39"/>
    </row>
    <row r="164" spans="1:14" s="245" customFormat="1" ht="30" customHeight="1" x14ac:dyDescent="0.2">
      <c r="A164" s="63"/>
      <c r="B164" s="113"/>
      <c r="C164" s="262" t="s">
        <v>72</v>
      </c>
      <c r="D164" s="263" t="str">
        <f>J63</f>
        <v>Summe P 2 Zeitbezogene Kosten im Jahr:</v>
      </c>
      <c r="E164" s="264"/>
      <c r="F164" s="265"/>
      <c r="G164" s="266">
        <f>K63</f>
        <v>0</v>
      </c>
      <c r="H164" s="267" t="s">
        <v>16</v>
      </c>
      <c r="I164" s="266">
        <v>5</v>
      </c>
      <c r="J164" s="268" t="s">
        <v>73</v>
      </c>
      <c r="K164" s="269">
        <f>ROUND(G164*I164/100,0)</f>
        <v>0</v>
      </c>
      <c r="L164" s="270" t="s">
        <v>16</v>
      </c>
      <c r="M164" s="75"/>
      <c r="N164" s="244"/>
    </row>
    <row r="165" spans="1:14" s="245" customFormat="1" ht="30" customHeight="1" x14ac:dyDescent="0.2">
      <c r="A165" s="63"/>
      <c r="B165" s="113"/>
      <c r="C165" s="271" t="s">
        <v>74</v>
      </c>
      <c r="D165" s="272" t="str">
        <f>J101</f>
        <v>Zwischensumme P 3.1 Treibstoffkosten im Jahr:</v>
      </c>
      <c r="E165" s="273"/>
      <c r="F165" s="274"/>
      <c r="G165" s="275">
        <f>K101</f>
        <v>0</v>
      </c>
      <c r="H165" s="276" t="s">
        <v>16</v>
      </c>
      <c r="I165" s="269">
        <v>15</v>
      </c>
      <c r="J165" s="277" t="s">
        <v>73</v>
      </c>
      <c r="K165" s="275">
        <f>ROUND(G165*I165/100,0)</f>
        <v>0</v>
      </c>
      <c r="L165" s="278" t="s">
        <v>16</v>
      </c>
      <c r="M165" s="75"/>
      <c r="N165" s="244"/>
    </row>
    <row r="166" spans="1:14" s="245" customFormat="1" ht="30" customHeight="1" thickBot="1" x14ac:dyDescent="0.25">
      <c r="A166" s="63"/>
      <c r="B166" s="113"/>
      <c r="C166" s="271" t="s">
        <v>75</v>
      </c>
      <c r="D166" s="467" t="str">
        <f>J131</f>
        <v>Zwischensumme P 3.2 weitere fahrleistungsbezogene Kosten im Jahr:</v>
      </c>
      <c r="E166" s="467"/>
      <c r="F166" s="467"/>
      <c r="G166" s="275">
        <f>K131</f>
        <v>0</v>
      </c>
      <c r="H166" s="276" t="s">
        <v>16</v>
      </c>
      <c r="I166" s="275">
        <v>5</v>
      </c>
      <c r="J166" s="279" t="s">
        <v>73</v>
      </c>
      <c r="K166" s="275">
        <f>ROUND(G166*I166/100,0)</f>
        <v>0</v>
      </c>
      <c r="L166" s="278" t="s">
        <v>16</v>
      </c>
      <c r="M166" s="75"/>
      <c r="N166" s="244"/>
    </row>
    <row r="167" spans="1:14" s="245" customFormat="1" ht="20.25" customHeight="1" thickBot="1" x14ac:dyDescent="0.25">
      <c r="A167" s="76"/>
      <c r="B167" s="170"/>
      <c r="C167" s="171"/>
      <c r="D167" s="171"/>
      <c r="E167" s="172"/>
      <c r="F167" s="171"/>
      <c r="G167" s="173"/>
      <c r="H167" s="171"/>
      <c r="I167" s="195"/>
      <c r="J167" s="175" t="s">
        <v>88</v>
      </c>
      <c r="K167" s="280">
        <f>SUM(K164:K166)</f>
        <v>0</v>
      </c>
      <c r="L167" s="281" t="s">
        <v>16</v>
      </c>
      <c r="M167" s="89"/>
      <c r="N167" s="244"/>
    </row>
    <row r="168" spans="1:14" s="245" customFormat="1" ht="12" customHeight="1" thickBot="1" x14ac:dyDescent="0.25">
      <c r="A168" s="200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197"/>
      <c r="N168" s="244"/>
    </row>
    <row r="169" spans="1:14" s="245" customFormat="1" ht="18.75" customHeight="1" thickBot="1" x14ac:dyDescent="0.25">
      <c r="A169" s="76"/>
      <c r="B169" s="77"/>
      <c r="C169" s="77"/>
      <c r="D169" s="77"/>
      <c r="E169" s="198"/>
      <c r="F169" s="77"/>
      <c r="G169" s="141"/>
      <c r="H169" s="77"/>
      <c r="I169" s="142"/>
      <c r="J169" s="142" t="s">
        <v>89</v>
      </c>
      <c r="K169" s="280">
        <f>K167</f>
        <v>0</v>
      </c>
      <c r="L169" s="281" t="s">
        <v>16</v>
      </c>
      <c r="M169" s="84"/>
      <c r="N169" s="244"/>
    </row>
    <row r="170" spans="1:14" s="245" customFormat="1" ht="18.75" customHeight="1" x14ac:dyDescent="0.2">
      <c r="A170" s="76"/>
      <c r="B170" s="77"/>
      <c r="C170" s="77"/>
      <c r="D170" s="77"/>
      <c r="E170" s="198"/>
      <c r="F170" s="77"/>
      <c r="G170" s="141"/>
      <c r="H170" s="77"/>
      <c r="I170" s="142"/>
      <c r="J170" s="142"/>
      <c r="K170" s="327"/>
      <c r="L170" s="117"/>
      <c r="M170" s="89"/>
      <c r="N170" s="244"/>
    </row>
    <row r="171" spans="1:14" s="245" customFormat="1" ht="18.75" customHeight="1" x14ac:dyDescent="0.2">
      <c r="A171" s="76"/>
      <c r="B171" s="77"/>
      <c r="C171" s="77"/>
      <c r="D171" s="77"/>
      <c r="E171" s="198"/>
      <c r="F171" s="77"/>
      <c r="G171" s="141"/>
      <c r="H171" s="77"/>
      <c r="I171" s="142"/>
      <c r="J171" s="142"/>
      <c r="K171" s="327"/>
      <c r="L171" s="117"/>
      <c r="M171" s="89"/>
      <c r="N171" s="244"/>
    </row>
    <row r="172" spans="1:14" s="245" customFormat="1" ht="23.25" x14ac:dyDescent="0.35">
      <c r="A172" s="397" t="s">
        <v>93</v>
      </c>
      <c r="B172" s="283"/>
      <c r="C172" s="283" t="s">
        <v>78</v>
      </c>
      <c r="D172" s="88"/>
      <c r="E172" s="86"/>
      <c r="F172" s="86"/>
      <c r="G172" s="86"/>
      <c r="H172" s="86"/>
      <c r="I172" s="86"/>
      <c r="J172" s="86"/>
      <c r="K172" s="86"/>
      <c r="L172" s="86"/>
      <c r="M172" s="87"/>
      <c r="N172" s="244"/>
    </row>
    <row r="173" spans="1:14" s="94" customFormat="1" ht="18" customHeight="1" thickBot="1" x14ac:dyDescent="0.25">
      <c r="A173" s="235" t="s">
        <v>92</v>
      </c>
      <c r="B173" s="236" t="s">
        <v>78</v>
      </c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237"/>
      <c r="N173" s="93"/>
    </row>
    <row r="174" spans="1:14" s="12" customFormat="1" ht="27" customHeight="1" thickBot="1" x14ac:dyDescent="0.25">
      <c r="A174" s="76"/>
      <c r="B174" s="77"/>
      <c r="C174" s="77"/>
      <c r="D174" s="77"/>
      <c r="E174" s="141"/>
      <c r="F174" s="239"/>
      <c r="G174" s="77"/>
      <c r="I174" s="81"/>
      <c r="J174" s="81" t="s">
        <v>76</v>
      </c>
      <c r="K174" s="280">
        <f>K155+K169</f>
        <v>0</v>
      </c>
      <c r="L174" s="281" t="s">
        <v>16</v>
      </c>
      <c r="M174" s="84"/>
      <c r="N174" s="68"/>
    </row>
    <row r="175" spans="1:14" s="245" customFormat="1" ht="10.5" customHeight="1" x14ac:dyDescent="0.2">
      <c r="A175" s="202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282"/>
      <c r="N175" s="244"/>
    </row>
    <row r="176" spans="1:14" s="245" customFormat="1" ht="18.75" customHeight="1" x14ac:dyDescent="0.2">
      <c r="A176" s="28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285"/>
      <c r="N176" s="244"/>
    </row>
    <row r="177" spans="1:14" s="291" customFormat="1" ht="18.75" customHeight="1" x14ac:dyDescent="0.25">
      <c r="A177" s="286"/>
      <c r="B177" s="287"/>
      <c r="C177" s="288"/>
      <c r="D177" s="289"/>
      <c r="E177" s="289"/>
      <c r="F177" s="289"/>
      <c r="G177" s="289"/>
      <c r="H177" s="289"/>
      <c r="I177" s="289"/>
      <c r="J177" s="289"/>
      <c r="K177" s="289"/>
      <c r="L177" s="289"/>
      <c r="M177" s="286"/>
      <c r="N177" s="290"/>
    </row>
    <row r="178" spans="1:14" s="291" customFormat="1" ht="14.25" customHeight="1" x14ac:dyDescent="0.25">
      <c r="A178" s="286"/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6"/>
      <c r="N178" s="290"/>
    </row>
    <row r="179" spans="1:14" s="291" customFormat="1" ht="12.75" hidden="1" customHeight="1" x14ac:dyDescent="0.3">
      <c r="A179" s="292"/>
      <c r="B179" s="287"/>
      <c r="C179" s="293" t="s">
        <v>79</v>
      </c>
      <c r="D179" s="294"/>
      <c r="E179" s="295"/>
      <c r="F179" s="295"/>
      <c r="G179" s="295"/>
      <c r="H179" s="295"/>
      <c r="I179" s="295"/>
      <c r="J179" s="296"/>
      <c r="K179" s="296"/>
      <c r="L179" s="297"/>
      <c r="M179" s="292"/>
      <c r="N179" s="290"/>
    </row>
    <row r="180" spans="1:14" s="303" customFormat="1" ht="12.75" hidden="1" customHeight="1" x14ac:dyDescent="0.2">
      <c r="A180" s="298"/>
      <c r="B180" s="299"/>
      <c r="C180" s="300"/>
      <c r="D180" s="301"/>
      <c r="E180" s="301"/>
      <c r="F180" s="301"/>
      <c r="G180" s="301"/>
      <c r="H180" s="301"/>
      <c r="I180" s="301"/>
      <c r="J180" s="88"/>
      <c r="K180" s="88"/>
      <c r="L180" s="89"/>
      <c r="M180" s="298"/>
      <c r="N180" s="302"/>
    </row>
    <row r="181" spans="1:14" s="303" customFormat="1" ht="12.75" hidden="1" customHeight="1" x14ac:dyDescent="0.2">
      <c r="A181" s="298"/>
      <c r="B181" s="299"/>
      <c r="C181" s="300"/>
      <c r="D181" s="301"/>
      <c r="E181" s="301"/>
      <c r="F181" s="301"/>
      <c r="G181" s="301"/>
      <c r="H181" s="301"/>
      <c r="I181" s="301"/>
      <c r="J181" s="88"/>
      <c r="K181" s="88"/>
      <c r="L181" s="89"/>
      <c r="M181" s="298"/>
      <c r="N181" s="302"/>
    </row>
    <row r="182" spans="1:14" s="303" customFormat="1" ht="12.75" hidden="1" customHeight="1" x14ac:dyDescent="0.2">
      <c r="A182" s="298"/>
      <c r="B182" s="299"/>
      <c r="C182" s="300"/>
      <c r="D182" s="301"/>
      <c r="E182" s="301"/>
      <c r="F182" s="301"/>
      <c r="G182" s="301"/>
      <c r="H182" s="301"/>
      <c r="I182" s="301"/>
      <c r="J182" s="88"/>
      <c r="K182" s="88"/>
      <c r="L182" s="89"/>
      <c r="M182" s="298"/>
      <c r="N182" s="302"/>
    </row>
    <row r="183" spans="1:14" s="303" customFormat="1" ht="12.75" hidden="1" customHeight="1" x14ac:dyDescent="0.2">
      <c r="A183" s="298"/>
      <c r="B183" s="299"/>
      <c r="C183" s="300"/>
      <c r="D183" s="301"/>
      <c r="E183" s="301"/>
      <c r="F183" s="301"/>
      <c r="G183" s="301"/>
      <c r="H183" s="301"/>
      <c r="I183" s="301"/>
      <c r="J183" s="88"/>
      <c r="K183" s="88"/>
      <c r="L183" s="89"/>
      <c r="M183" s="298"/>
      <c r="N183" s="302"/>
    </row>
    <row r="184" spans="1:14" s="303" customFormat="1" ht="12.75" hidden="1" customHeight="1" x14ac:dyDescent="0.2">
      <c r="A184" s="298"/>
      <c r="B184" s="299"/>
      <c r="C184" s="300"/>
      <c r="D184" s="301"/>
      <c r="E184" s="301"/>
      <c r="F184" s="301"/>
      <c r="G184" s="301"/>
      <c r="H184" s="301"/>
      <c r="I184" s="301"/>
      <c r="J184" s="88"/>
      <c r="K184" s="88"/>
      <c r="L184" s="89"/>
      <c r="M184" s="298"/>
      <c r="N184" s="302"/>
    </row>
    <row r="185" spans="1:14" s="303" customFormat="1" ht="12.75" hidden="1" customHeight="1" x14ac:dyDescent="0.2">
      <c r="A185" s="298"/>
      <c r="B185" s="299"/>
      <c r="C185" s="300"/>
      <c r="D185" s="301"/>
      <c r="E185" s="301"/>
      <c r="F185" s="301"/>
      <c r="G185" s="301"/>
      <c r="H185" s="301"/>
      <c r="I185" s="301"/>
      <c r="J185" s="88"/>
      <c r="K185" s="88"/>
      <c r="L185" s="89"/>
      <c r="M185" s="298"/>
      <c r="N185" s="302"/>
    </row>
    <row r="186" spans="1:14" s="303" customFormat="1" ht="12.75" hidden="1" customHeight="1" x14ac:dyDescent="0.2">
      <c r="A186" s="298"/>
      <c r="B186" s="299"/>
      <c r="C186" s="300"/>
      <c r="D186" s="301"/>
      <c r="E186" s="301"/>
      <c r="F186" s="301"/>
      <c r="G186" s="301"/>
      <c r="H186" s="301"/>
      <c r="I186" s="301"/>
      <c r="J186" s="88"/>
      <c r="K186" s="88"/>
      <c r="L186" s="89"/>
      <c r="M186" s="298"/>
      <c r="N186" s="302"/>
    </row>
    <row r="187" spans="1:14" s="303" customFormat="1" ht="12.75" hidden="1" customHeight="1" x14ac:dyDescent="0.2">
      <c r="A187" s="298"/>
      <c r="B187" s="299"/>
      <c r="C187" s="300"/>
      <c r="D187" s="301"/>
      <c r="E187" s="301"/>
      <c r="F187" s="301"/>
      <c r="G187" s="301"/>
      <c r="H187" s="301"/>
      <c r="I187" s="301"/>
      <c r="J187" s="88"/>
      <c r="K187" s="88"/>
      <c r="L187" s="89"/>
      <c r="M187" s="298"/>
      <c r="N187" s="302"/>
    </row>
    <row r="188" spans="1:14" s="303" customFormat="1" ht="12.75" hidden="1" customHeight="1" x14ac:dyDescent="0.2">
      <c r="A188" s="298"/>
      <c r="B188" s="299"/>
      <c r="C188" s="300"/>
      <c r="D188" s="301"/>
      <c r="E188" s="301"/>
      <c r="F188" s="301"/>
      <c r="G188" s="301"/>
      <c r="H188" s="301"/>
      <c r="I188" s="301"/>
      <c r="J188" s="88"/>
      <c r="K188" s="88"/>
      <c r="L188" s="89"/>
      <c r="M188" s="298"/>
      <c r="N188" s="302"/>
    </row>
    <row r="189" spans="1:14" s="303" customFormat="1" ht="12.75" hidden="1" customHeight="1" x14ac:dyDescent="0.2">
      <c r="A189" s="298"/>
      <c r="B189" s="299"/>
      <c r="C189" s="300"/>
      <c r="D189" s="301"/>
      <c r="E189" s="301"/>
      <c r="F189" s="301"/>
      <c r="G189" s="301"/>
      <c r="H189" s="301"/>
      <c r="I189" s="301"/>
      <c r="J189" s="88"/>
      <c r="K189" s="88"/>
      <c r="L189" s="89"/>
      <c r="M189" s="298"/>
      <c r="N189" s="302"/>
    </row>
    <row r="190" spans="1:14" s="303" customFormat="1" ht="12.75" hidden="1" customHeight="1" x14ac:dyDescent="0.2">
      <c r="A190" s="298"/>
      <c r="B190" s="299"/>
      <c r="C190" s="300"/>
      <c r="D190" s="301"/>
      <c r="E190" s="301"/>
      <c r="F190" s="301"/>
      <c r="G190" s="301"/>
      <c r="H190" s="301"/>
      <c r="I190" s="301"/>
      <c r="J190" s="88"/>
      <c r="K190" s="88"/>
      <c r="L190" s="89"/>
      <c r="M190" s="298"/>
      <c r="N190" s="302"/>
    </row>
    <row r="191" spans="1:14" s="303" customFormat="1" ht="12.75" hidden="1" customHeight="1" x14ac:dyDescent="0.2">
      <c r="A191" s="298"/>
      <c r="B191" s="299"/>
      <c r="C191" s="300"/>
      <c r="D191" s="301"/>
      <c r="E191" s="301"/>
      <c r="F191" s="301"/>
      <c r="G191" s="301"/>
      <c r="H191" s="301"/>
      <c r="I191" s="301"/>
      <c r="J191" s="88"/>
      <c r="K191" s="88"/>
      <c r="L191" s="89"/>
      <c r="M191" s="298"/>
      <c r="N191" s="302"/>
    </row>
    <row r="192" spans="1:14" s="303" customFormat="1" ht="12.75" hidden="1" customHeight="1" x14ac:dyDescent="0.2">
      <c r="A192" s="298"/>
      <c r="B192" s="299"/>
      <c r="C192" s="300"/>
      <c r="D192" s="301"/>
      <c r="E192" s="301"/>
      <c r="F192" s="301"/>
      <c r="G192" s="301"/>
      <c r="H192" s="301"/>
      <c r="I192" s="301"/>
      <c r="J192" s="88"/>
      <c r="K192" s="88"/>
      <c r="L192" s="89"/>
      <c r="M192" s="298"/>
      <c r="N192" s="302"/>
    </row>
    <row r="193" spans="1:14" s="303" customFormat="1" ht="12.75" hidden="1" customHeight="1" x14ac:dyDescent="0.2">
      <c r="A193" s="298"/>
      <c r="B193" s="299"/>
      <c r="C193" s="304"/>
      <c r="D193" s="305"/>
      <c r="E193" s="305"/>
      <c r="F193" s="305"/>
      <c r="G193" s="305"/>
      <c r="H193" s="305"/>
      <c r="I193" s="305"/>
      <c r="J193" s="86"/>
      <c r="K193" s="86"/>
      <c r="L193" s="232"/>
      <c r="M193" s="298"/>
      <c r="N193" s="302"/>
    </row>
    <row r="194" spans="1:14" s="309" customFormat="1" ht="19.5" customHeight="1" x14ac:dyDescent="0.35">
      <c r="A194" s="28" t="s">
        <v>77</v>
      </c>
      <c r="B194" s="283"/>
      <c r="C194" s="284" t="s">
        <v>80</v>
      </c>
      <c r="D194" s="306"/>
      <c r="E194" s="306"/>
      <c r="F194" s="306"/>
      <c r="G194" s="306"/>
      <c r="H194" s="306"/>
      <c r="I194" s="306"/>
      <c r="J194" s="306"/>
      <c r="K194" s="306"/>
      <c r="L194" s="306"/>
      <c r="M194" s="307"/>
      <c r="N194" s="308"/>
    </row>
    <row r="195" spans="1:14" s="291" customFormat="1" ht="6.75" customHeight="1" x14ac:dyDescent="0.25">
      <c r="A195" s="286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6"/>
      <c r="N195" s="290"/>
    </row>
    <row r="196" spans="1:14" s="291" customFormat="1" ht="19.5" customHeight="1" x14ac:dyDescent="0.25">
      <c r="A196" s="286"/>
      <c r="B196" s="289"/>
      <c r="C196" s="288" t="s">
        <v>81</v>
      </c>
      <c r="D196" s="289"/>
      <c r="E196" s="289"/>
      <c r="F196" s="289"/>
      <c r="G196" s="289"/>
      <c r="H196" s="289"/>
      <c r="I196" s="289"/>
      <c r="J196" s="289"/>
      <c r="K196" s="289"/>
      <c r="L196" s="289"/>
      <c r="M196" s="286"/>
      <c r="N196" s="290"/>
    </row>
    <row r="197" spans="1:14" s="287" customFormat="1" ht="19.5" customHeight="1" x14ac:dyDescent="0.2">
      <c r="A197" s="288"/>
      <c r="B197" s="289"/>
      <c r="C197" s="310" t="s">
        <v>82</v>
      </c>
      <c r="D197" s="289"/>
      <c r="E197" s="289"/>
      <c r="F197" s="289"/>
      <c r="G197" s="289"/>
      <c r="H197" s="289"/>
      <c r="I197" s="289"/>
      <c r="J197" s="289"/>
      <c r="K197" s="289"/>
      <c r="L197" s="289"/>
      <c r="M197" s="288"/>
      <c r="N197" s="311"/>
    </row>
    <row r="198" spans="1:14" s="287" customFormat="1" ht="19.5" customHeight="1" x14ac:dyDescent="0.2">
      <c r="A198" s="288"/>
      <c r="B198" s="289"/>
      <c r="C198" s="310"/>
      <c r="D198" s="289"/>
      <c r="E198" s="289"/>
      <c r="F198" s="289"/>
      <c r="G198" s="289"/>
      <c r="H198" s="289"/>
      <c r="I198" s="289"/>
      <c r="J198" s="289"/>
      <c r="K198" s="289"/>
      <c r="L198" s="289"/>
      <c r="M198" s="288"/>
      <c r="N198" s="311"/>
    </row>
    <row r="199" spans="1:14" s="245" customFormat="1" x14ac:dyDescent="0.2">
      <c r="A199" s="243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43"/>
      <c r="N199" s="244"/>
    </row>
    <row r="200" spans="1:14" s="245" customFormat="1" ht="67.5" customHeight="1" x14ac:dyDescent="0.2">
      <c r="A200" s="243"/>
      <c r="B200" s="19"/>
      <c r="C200" s="385" t="s">
        <v>120</v>
      </c>
      <c r="D200" s="462" t="s">
        <v>145</v>
      </c>
      <c r="E200" s="463"/>
      <c r="F200" s="463"/>
      <c r="G200" s="463"/>
      <c r="H200" s="463"/>
      <c r="I200" s="463"/>
      <c r="J200" s="463"/>
      <c r="K200" s="463"/>
      <c r="L200" s="19"/>
      <c r="M200" s="243"/>
      <c r="N200" s="244"/>
    </row>
    <row r="201" spans="1:14" s="245" customFormat="1" x14ac:dyDescent="0.2">
      <c r="A201" s="243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43"/>
      <c r="N201" s="244"/>
    </row>
    <row r="202" spans="1:14" s="245" customFormat="1" x14ac:dyDescent="0.2">
      <c r="A202" s="243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43"/>
      <c r="N202" s="244"/>
    </row>
    <row r="203" spans="1:14" s="245" customFormat="1" x14ac:dyDescent="0.2">
      <c r="A203" s="243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43"/>
      <c r="N203" s="244"/>
    </row>
    <row r="204" spans="1:14" s="245" customFormat="1" x14ac:dyDescent="0.2">
      <c r="A204" s="243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43"/>
      <c r="N204" s="244"/>
    </row>
    <row r="205" spans="1:14" s="245" customFormat="1" x14ac:dyDescent="0.2">
      <c r="A205" s="243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43"/>
      <c r="N205" s="244"/>
    </row>
    <row r="206" spans="1:14" s="245" customFormat="1" x14ac:dyDescent="0.2">
      <c r="A206" s="243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43"/>
      <c r="N206" s="244"/>
    </row>
    <row r="207" spans="1:14" s="245" customFormat="1" x14ac:dyDescent="0.2">
      <c r="A207" s="243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43"/>
      <c r="N207" s="244"/>
    </row>
    <row r="208" spans="1:14" s="245" customFormat="1" x14ac:dyDescent="0.2">
      <c r="A208" s="243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43"/>
      <c r="N208" s="244"/>
    </row>
    <row r="209" spans="1:14" s="245" customFormat="1" x14ac:dyDescent="0.2">
      <c r="A209" s="243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43"/>
      <c r="N209" s="244"/>
    </row>
    <row r="210" spans="1:14" s="245" customFormat="1" x14ac:dyDescent="0.2">
      <c r="A210" s="243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43"/>
      <c r="N210" s="244"/>
    </row>
    <row r="211" spans="1:14" s="245" customFormat="1" x14ac:dyDescent="0.2">
      <c r="A211" s="243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43"/>
      <c r="N211" s="244"/>
    </row>
    <row r="212" spans="1:14" s="245" customFormat="1" x14ac:dyDescent="0.2">
      <c r="A212" s="243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43"/>
      <c r="N212" s="244"/>
    </row>
    <row r="213" spans="1:14" s="245" customFormat="1" x14ac:dyDescent="0.2">
      <c r="A213" s="243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43"/>
      <c r="N213" s="244"/>
    </row>
    <row r="214" spans="1:14" s="245" customFormat="1" x14ac:dyDescent="0.2">
      <c r="A214" s="243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43"/>
      <c r="N214" s="244"/>
    </row>
    <row r="215" spans="1:14" s="245" customFormat="1" x14ac:dyDescent="0.2">
      <c r="A215" s="243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43"/>
      <c r="N215" s="244"/>
    </row>
    <row r="216" spans="1:14" s="245" customFormat="1" x14ac:dyDescent="0.2">
      <c r="A216" s="243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43"/>
      <c r="N216" s="244"/>
    </row>
    <row r="217" spans="1:14" s="245" customFormat="1" x14ac:dyDescent="0.2">
      <c r="A217" s="243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43"/>
      <c r="N217" s="244"/>
    </row>
    <row r="218" spans="1:14" s="245" customFormat="1" x14ac:dyDescent="0.2">
      <c r="A218" s="243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43"/>
      <c r="N218" s="244"/>
    </row>
    <row r="219" spans="1:14" s="245" customFormat="1" x14ac:dyDescent="0.2">
      <c r="A219" s="243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43"/>
      <c r="N219" s="244"/>
    </row>
    <row r="220" spans="1:14" s="245" customFormat="1" x14ac:dyDescent="0.2">
      <c r="A220" s="243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43"/>
      <c r="N220" s="244"/>
    </row>
    <row r="221" spans="1:14" s="245" customFormat="1" x14ac:dyDescent="0.2">
      <c r="A221" s="243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43"/>
      <c r="N221" s="244"/>
    </row>
    <row r="222" spans="1:14" s="245" customFormat="1" x14ac:dyDescent="0.2">
      <c r="A222" s="243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43"/>
      <c r="N222" s="244"/>
    </row>
    <row r="223" spans="1:14" s="245" customFormat="1" x14ac:dyDescent="0.2">
      <c r="A223" s="243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43"/>
      <c r="N223" s="244"/>
    </row>
    <row r="224" spans="1:14" s="245" customFormat="1" x14ac:dyDescent="0.2">
      <c r="A224" s="243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43"/>
      <c r="N224" s="244"/>
    </row>
    <row r="225" spans="1:14" s="245" customFormat="1" x14ac:dyDescent="0.2">
      <c r="A225" s="243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43"/>
      <c r="N225" s="244"/>
    </row>
    <row r="226" spans="1:14" s="245" customFormat="1" x14ac:dyDescent="0.2">
      <c r="A226" s="243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43"/>
      <c r="N226" s="244"/>
    </row>
    <row r="227" spans="1:14" s="245" customFormat="1" x14ac:dyDescent="0.2">
      <c r="A227" s="243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43"/>
      <c r="N227" s="244"/>
    </row>
    <row r="228" spans="1:14" s="245" customFormat="1" x14ac:dyDescent="0.2">
      <c r="A228" s="243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43"/>
      <c r="N228" s="244"/>
    </row>
    <row r="229" spans="1:14" s="245" customFormat="1" x14ac:dyDescent="0.2">
      <c r="A229" s="243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43"/>
      <c r="N229" s="244"/>
    </row>
    <row r="230" spans="1:14" s="245" customFormat="1" x14ac:dyDescent="0.2">
      <c r="A230" s="243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43"/>
      <c r="N230" s="244"/>
    </row>
    <row r="231" spans="1:14" s="245" customFormat="1" x14ac:dyDescent="0.2">
      <c r="A231" s="243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43"/>
      <c r="N231" s="244"/>
    </row>
    <row r="232" spans="1:14" s="245" customFormat="1" x14ac:dyDescent="0.2">
      <c r="A232" s="243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43"/>
      <c r="N232" s="244"/>
    </row>
    <row r="233" spans="1:14" s="245" customFormat="1" x14ac:dyDescent="0.2">
      <c r="A233" s="243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43"/>
      <c r="N233" s="244"/>
    </row>
    <row r="234" spans="1:14" s="245" customFormat="1" x14ac:dyDescent="0.2">
      <c r="A234" s="243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43"/>
      <c r="N234" s="244"/>
    </row>
    <row r="235" spans="1:14" s="245" customFormat="1" x14ac:dyDescent="0.2">
      <c r="A235" s="243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43"/>
      <c r="N235" s="244"/>
    </row>
    <row r="236" spans="1:14" s="245" customFormat="1" x14ac:dyDescent="0.2">
      <c r="A236" s="243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43"/>
      <c r="N236" s="244"/>
    </row>
    <row r="237" spans="1:14" s="245" customFormat="1" x14ac:dyDescent="0.2">
      <c r="A237" s="243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43"/>
      <c r="N237" s="244"/>
    </row>
    <row r="238" spans="1:14" s="245" customFormat="1" x14ac:dyDescent="0.2">
      <c r="A238" s="243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43"/>
      <c r="N238" s="244"/>
    </row>
    <row r="239" spans="1:14" s="245" customFormat="1" x14ac:dyDescent="0.2">
      <c r="A239" s="243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43"/>
      <c r="N239" s="244"/>
    </row>
    <row r="240" spans="1:14" s="245" customFormat="1" x14ac:dyDescent="0.2">
      <c r="A240" s="243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43"/>
      <c r="N240" s="244"/>
    </row>
    <row r="241" spans="1:14" s="245" customFormat="1" x14ac:dyDescent="0.2">
      <c r="A241" s="243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43"/>
      <c r="N241" s="244"/>
    </row>
    <row r="242" spans="1:14" s="245" customFormat="1" x14ac:dyDescent="0.2">
      <c r="A242" s="243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43"/>
      <c r="N242" s="244"/>
    </row>
    <row r="243" spans="1:14" s="245" customFormat="1" x14ac:dyDescent="0.2">
      <c r="A243" s="243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43"/>
      <c r="N243" s="244"/>
    </row>
    <row r="244" spans="1:14" s="245" customFormat="1" x14ac:dyDescent="0.2">
      <c r="A244" s="243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43"/>
      <c r="N244" s="244"/>
    </row>
    <row r="245" spans="1:14" s="245" customFormat="1" x14ac:dyDescent="0.2">
      <c r="A245" s="243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43"/>
      <c r="N245" s="244"/>
    </row>
    <row r="246" spans="1:14" s="245" customFormat="1" x14ac:dyDescent="0.2">
      <c r="A246" s="243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43"/>
      <c r="N246" s="244"/>
    </row>
    <row r="247" spans="1:14" s="245" customFormat="1" x14ac:dyDescent="0.2">
      <c r="A247" s="243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43"/>
      <c r="N247" s="244"/>
    </row>
    <row r="248" spans="1:14" s="245" customFormat="1" x14ac:dyDescent="0.2">
      <c r="A248" s="243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243"/>
      <c r="N248" s="244"/>
    </row>
    <row r="249" spans="1:14" s="245" customFormat="1" x14ac:dyDescent="0.2">
      <c r="A249" s="243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243"/>
      <c r="N249" s="244"/>
    </row>
    <row r="250" spans="1:14" s="245" customFormat="1" x14ac:dyDescent="0.2">
      <c r="A250" s="243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43"/>
      <c r="N250" s="244"/>
    </row>
    <row r="251" spans="1:14" s="245" customFormat="1" x14ac:dyDescent="0.2">
      <c r="A251" s="243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43"/>
      <c r="N251" s="244"/>
    </row>
    <row r="252" spans="1:14" s="245" customFormat="1" x14ac:dyDescent="0.2">
      <c r="A252" s="243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43"/>
      <c r="N252" s="244"/>
    </row>
    <row r="253" spans="1:14" s="245" customFormat="1" x14ac:dyDescent="0.2">
      <c r="A253" s="243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43"/>
      <c r="N253" s="244"/>
    </row>
    <row r="254" spans="1:14" s="245" customFormat="1" x14ac:dyDescent="0.2">
      <c r="A254" s="243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43"/>
      <c r="N254" s="244"/>
    </row>
    <row r="255" spans="1:14" s="245" customFormat="1" x14ac:dyDescent="0.2">
      <c r="A255" s="243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43"/>
      <c r="N255" s="244"/>
    </row>
    <row r="256" spans="1:14" s="245" customFormat="1" x14ac:dyDescent="0.2">
      <c r="A256" s="243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43"/>
      <c r="N256" s="244"/>
    </row>
    <row r="257" spans="1:14" s="245" customFormat="1" x14ac:dyDescent="0.2">
      <c r="A257" s="243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43"/>
      <c r="N257" s="244"/>
    </row>
  </sheetData>
  <sheetProtection password="9CFF" sheet="1" objects="1" scenarios="1" selectLockedCells="1"/>
  <mergeCells count="32">
    <mergeCell ref="H25:I25"/>
    <mergeCell ref="B1:K1"/>
    <mergeCell ref="E3:K3"/>
    <mergeCell ref="D5:K5"/>
    <mergeCell ref="H18:J19"/>
    <mergeCell ref="H21:I21"/>
    <mergeCell ref="H23:I23"/>
    <mergeCell ref="H22:I22"/>
    <mergeCell ref="H24:I24"/>
    <mergeCell ref="C31:C32"/>
    <mergeCell ref="I31:J31"/>
    <mergeCell ref="K31:L31"/>
    <mergeCell ref="E32:F32"/>
    <mergeCell ref="G32:H32"/>
    <mergeCell ref="K32:L32"/>
    <mergeCell ref="C113:C114"/>
    <mergeCell ref="I113:J113"/>
    <mergeCell ref="K113:L113"/>
    <mergeCell ref="E114:F114"/>
    <mergeCell ref="G114:H114"/>
    <mergeCell ref="K114:L114"/>
    <mergeCell ref="C77:C78"/>
    <mergeCell ref="I77:J77"/>
    <mergeCell ref="K77:L77"/>
    <mergeCell ref="E78:F78"/>
    <mergeCell ref="G78:H78"/>
    <mergeCell ref="K78:L78"/>
    <mergeCell ref="D200:K200"/>
    <mergeCell ref="G163:H163"/>
    <mergeCell ref="I163:J163"/>
    <mergeCell ref="K163:L163"/>
    <mergeCell ref="D166:F166"/>
  </mergeCells>
  <conditionalFormatting sqref="E3:K3 E71 E107 K146:K147 E21 H21 E35 G35 I35 G48 I48 E87 G87 I87 K87 I39 G39 H23 E23 E25 H25 E37 E39 E47:E48 E73 E75 E85 E81 E109 E111">
    <cfRule type="cellIs" dxfId="109" priority="70" stopIfTrue="1" operator="greaterThan">
      <formula>0</formula>
    </cfRule>
  </conditionalFormatting>
  <conditionalFormatting sqref="K35 K39">
    <cfRule type="cellIs" dxfId="108" priority="61" stopIfTrue="1" operator="greaterThan">
      <formula>0</formula>
    </cfRule>
  </conditionalFormatting>
  <conditionalFormatting sqref="G139:G142">
    <cfRule type="cellIs" dxfId="107" priority="58" stopIfTrue="1" operator="greaterThan">
      <formula>0</formula>
    </cfRule>
  </conditionalFormatting>
  <conditionalFormatting sqref="K48">
    <cfRule type="cellIs" dxfId="106" priority="56" stopIfTrue="1" operator="greaterThan">
      <formula>0</formula>
    </cfRule>
  </conditionalFormatting>
  <conditionalFormatting sqref="G81">
    <cfRule type="cellIs" dxfId="105" priority="47" stopIfTrue="1" operator="greaterThan">
      <formula>0</formula>
    </cfRule>
  </conditionalFormatting>
  <conditionalFormatting sqref="I81">
    <cfRule type="cellIs" dxfId="104" priority="46" stopIfTrue="1" operator="greaterThan">
      <formula>0</formula>
    </cfRule>
  </conditionalFormatting>
  <conditionalFormatting sqref="K81">
    <cfRule type="cellIs" dxfId="103" priority="45" stopIfTrue="1" operator="greaterThan">
      <formula>0</formula>
    </cfRule>
  </conditionalFormatting>
  <conditionalFormatting sqref="E22 H22">
    <cfRule type="cellIs" dxfId="102" priority="44" stopIfTrue="1" operator="greaterThan">
      <formula>0</formula>
    </cfRule>
  </conditionalFormatting>
  <conditionalFormatting sqref="H24 E24">
    <cfRule type="cellIs" dxfId="101" priority="43" stopIfTrue="1" operator="greaterThan">
      <formula>0</formula>
    </cfRule>
  </conditionalFormatting>
  <conditionalFormatting sqref="E36">
    <cfRule type="cellIs" dxfId="100" priority="42" stopIfTrue="1" operator="greaterThan">
      <formula>0</formula>
    </cfRule>
  </conditionalFormatting>
  <conditionalFormatting sqref="E38">
    <cfRule type="cellIs" dxfId="99" priority="40" stopIfTrue="1" operator="greaterThan">
      <formula>0</formula>
    </cfRule>
  </conditionalFormatting>
  <conditionalFormatting sqref="G42">
    <cfRule type="cellIs" dxfId="98" priority="38" stopIfTrue="1" operator="greaterThan">
      <formula>0</formula>
    </cfRule>
  </conditionalFormatting>
  <conditionalFormatting sqref="I42">
    <cfRule type="cellIs" dxfId="97" priority="37" stopIfTrue="1" operator="greaterThan">
      <formula>0</formula>
    </cfRule>
  </conditionalFormatting>
  <conditionalFormatting sqref="K42">
    <cfRule type="cellIs" dxfId="96" priority="36" stopIfTrue="1" operator="greaterThan">
      <formula>0</formula>
    </cfRule>
  </conditionalFormatting>
  <conditionalFormatting sqref="E42">
    <cfRule type="cellIs" dxfId="95" priority="35" stopIfTrue="1" operator="greaterThan">
      <formula>0</formula>
    </cfRule>
  </conditionalFormatting>
  <conditionalFormatting sqref="E44">
    <cfRule type="cellIs" dxfId="94" priority="33" stopIfTrue="1" operator="greaterThan">
      <formula>0</formula>
    </cfRule>
  </conditionalFormatting>
  <conditionalFormatting sqref="E72">
    <cfRule type="cellIs" dxfId="93" priority="32" stopIfTrue="1" operator="greaterThan">
      <formula>0</formula>
    </cfRule>
  </conditionalFormatting>
  <conditionalFormatting sqref="E74">
    <cfRule type="cellIs" dxfId="92" priority="31" stopIfTrue="1" operator="greaterThan">
      <formula>0</formula>
    </cfRule>
  </conditionalFormatting>
  <conditionalFormatting sqref="E110">
    <cfRule type="cellIs" dxfId="91" priority="23" stopIfTrue="1" operator="greaterThan">
      <formula>0</formula>
    </cfRule>
  </conditionalFormatting>
  <conditionalFormatting sqref="E108">
    <cfRule type="cellIs" dxfId="90" priority="24" stopIfTrue="1" operator="greaterThan">
      <formula>0</formula>
    </cfRule>
  </conditionalFormatting>
  <conditionalFormatting sqref="G37 I37">
    <cfRule type="cellIs" dxfId="89" priority="16" stopIfTrue="1" operator="greaterThan">
      <formula>0</formula>
    </cfRule>
  </conditionalFormatting>
  <conditionalFormatting sqref="K37">
    <cfRule type="cellIs" dxfId="88" priority="15" stopIfTrue="1" operator="greaterThan">
      <formula>0</formula>
    </cfRule>
  </conditionalFormatting>
  <conditionalFormatting sqref="E83">
    <cfRule type="cellIs" dxfId="87" priority="14" stopIfTrue="1" operator="greaterThan">
      <formula>0</formula>
    </cfRule>
  </conditionalFormatting>
  <conditionalFormatting sqref="E43">
    <cfRule type="cellIs" dxfId="86" priority="13" stopIfTrue="1" operator="greaterThan">
      <formula>0</formula>
    </cfRule>
  </conditionalFormatting>
  <conditionalFormatting sqref="E82">
    <cfRule type="cellIs" dxfId="85" priority="12" stopIfTrue="1" operator="greaterThan">
      <formula>0</formula>
    </cfRule>
  </conditionalFormatting>
  <conditionalFormatting sqref="K82">
    <cfRule type="cellIs" dxfId="84" priority="9" stopIfTrue="1" operator="greaterThan">
      <formula>0</formula>
    </cfRule>
  </conditionalFormatting>
  <conditionalFormatting sqref="G82">
    <cfRule type="cellIs" dxfId="83" priority="11" stopIfTrue="1" operator="greaterThan">
      <formula>0</formula>
    </cfRule>
  </conditionalFormatting>
  <conditionalFormatting sqref="I82">
    <cfRule type="cellIs" dxfId="82" priority="10" stopIfTrue="1" operator="greaterThan">
      <formula>0</formula>
    </cfRule>
  </conditionalFormatting>
  <conditionalFormatting sqref="E84">
    <cfRule type="cellIs" dxfId="81" priority="8" stopIfTrue="1" operator="greaterThan">
      <formula>0</formula>
    </cfRule>
  </conditionalFormatting>
  <conditionalFormatting sqref="E86">
    <cfRule type="cellIs" dxfId="80" priority="7" stopIfTrue="1" operator="greaterThan">
      <formula>0</formula>
    </cfRule>
  </conditionalFormatting>
  <conditionalFormatting sqref="E45:E46">
    <cfRule type="cellIs" dxfId="79" priority="6" stopIfTrue="1" operator="greaterThan">
      <formula>0</formula>
    </cfRule>
  </conditionalFormatting>
  <conditionalFormatting sqref="G43">
    <cfRule type="cellIs" dxfId="78" priority="5" stopIfTrue="1" operator="greaterThan">
      <formula>0</formula>
    </cfRule>
  </conditionalFormatting>
  <conditionalFormatting sqref="I43">
    <cfRule type="cellIs" dxfId="77" priority="4" stopIfTrue="1" operator="greaterThan">
      <formula>0</formula>
    </cfRule>
  </conditionalFormatting>
  <conditionalFormatting sqref="K43">
    <cfRule type="cellIs" dxfId="76" priority="3" stopIfTrue="1" operator="greaterThan">
      <formula>0</formula>
    </cfRule>
  </conditionalFormatting>
  <conditionalFormatting sqref="G47 I47 K47">
    <cfRule type="cellIs" dxfId="75" priority="2" stopIfTrue="1" operator="greaterThan">
      <formula>0</formula>
    </cfRule>
  </conditionalFormatting>
  <conditionalFormatting sqref="G86 I86 K86">
    <cfRule type="cellIs" dxfId="74" priority="1" stopIfTrue="1" operator="greaterThan">
      <formula>0</formula>
    </cfRule>
  </conditionalFormatting>
  <printOptions horizontalCentered="1"/>
  <pageMargins left="0.39370078740157483" right="0.39370078740157483" top="0.6692913385826772" bottom="0.35433070866141736" header="0.39370078740157483" footer="0.51181102362204722"/>
  <pageSetup paperSize="9" scale="45" firstPageNumber="0" fitToHeight="4" orientation="portrait" r:id="rId1"/>
  <headerFooter alignWithMargins="0">
    <oddHeader>&amp;L&amp;"Tahoma,Standard"&amp;12Seite &amp;P von &amp;N&amp;R&amp;"Tahoma,Fett"&amp;14Vordruck 2
Linienlos D2</oddHeader>
  </headerFooter>
  <rowBreaks count="1" manualBreakCount="1">
    <brk id="10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7"/>
  <sheetViews>
    <sheetView showGridLines="0" zoomScale="90" zoomScaleNormal="90" zoomScaleSheetLayoutView="100" workbookViewId="0">
      <pane ySplit="10" topLeftCell="A11" activePane="bottomLeft" state="frozen"/>
      <selection activeCell="A11" sqref="A11"/>
      <selection pane="bottomLeft" activeCell="E43" sqref="E43"/>
    </sheetView>
  </sheetViews>
  <sheetFormatPr baseColWidth="10" defaultRowHeight="12.75" x14ac:dyDescent="0.2"/>
  <cols>
    <col min="1" max="1" width="5.5703125" style="18" customWidth="1"/>
    <col min="2" max="2" width="2.42578125" style="19" customWidth="1"/>
    <col min="3" max="3" width="6" style="19" customWidth="1"/>
    <col min="4" max="4" width="51" style="19" bestFit="1" customWidth="1"/>
    <col min="5" max="5" width="22.140625" style="19" customWidth="1"/>
    <col min="6" max="6" width="7.5703125" style="19" customWidth="1"/>
    <col min="7" max="7" width="22.140625" style="19" customWidth="1"/>
    <col min="8" max="8" width="8.7109375" style="19" customWidth="1"/>
    <col min="9" max="9" width="22.140625" style="19" customWidth="1"/>
    <col min="10" max="10" width="9.140625" style="19" customWidth="1"/>
    <col min="11" max="11" width="22.7109375" style="19" customWidth="1"/>
    <col min="12" max="12" width="8.140625" style="19" customWidth="1"/>
    <col min="13" max="13" width="0.7109375" style="18" customWidth="1"/>
    <col min="14" max="14" width="11.42578125" style="3"/>
    <col min="15" max="15" width="15.7109375" style="3" customWidth="1"/>
    <col min="16" max="23" width="11.42578125" style="3"/>
    <col min="24" max="16384" width="11.42578125" style="4"/>
  </cols>
  <sheetData>
    <row r="1" spans="1:23" ht="26.25" customHeight="1" x14ac:dyDescent="0.4">
      <c r="A1" s="1"/>
      <c r="B1" s="475" t="s">
        <v>127</v>
      </c>
      <c r="C1" s="475"/>
      <c r="D1" s="475"/>
      <c r="E1" s="475"/>
      <c r="F1" s="475"/>
      <c r="G1" s="475"/>
      <c r="H1" s="475"/>
      <c r="I1" s="475"/>
      <c r="J1" s="475"/>
      <c r="K1" s="475"/>
      <c r="L1" s="2"/>
      <c r="M1" s="1"/>
    </row>
    <row r="2" spans="1:23" ht="6" customHeight="1" thickBot="1" x14ac:dyDescent="0.45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2"/>
      <c r="M2" s="1"/>
    </row>
    <row r="3" spans="1:23" ht="25.5" customHeight="1" thickBot="1" x14ac:dyDescent="0.45">
      <c r="A3" s="4"/>
      <c r="B3" s="5"/>
      <c r="C3" s="6"/>
      <c r="D3" s="7" t="s">
        <v>0</v>
      </c>
      <c r="E3" s="476"/>
      <c r="F3" s="476"/>
      <c r="G3" s="476"/>
      <c r="H3" s="476"/>
      <c r="I3" s="476"/>
      <c r="J3" s="476"/>
      <c r="K3" s="476"/>
      <c r="L3" s="2"/>
      <c r="M3" s="1"/>
    </row>
    <row r="4" spans="1:23" ht="4.5" customHeight="1" x14ac:dyDescent="0.4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2"/>
      <c r="M4" s="1"/>
    </row>
    <row r="5" spans="1:23" ht="15.75" customHeight="1" x14ac:dyDescent="0.3">
      <c r="A5" s="8"/>
      <c r="B5" s="9"/>
      <c r="C5" s="10"/>
      <c r="D5" s="477" t="s">
        <v>1</v>
      </c>
      <c r="E5" s="477"/>
      <c r="F5" s="477"/>
      <c r="G5" s="477"/>
      <c r="H5" s="477"/>
      <c r="I5" s="477"/>
      <c r="J5" s="477"/>
      <c r="K5" s="477"/>
      <c r="L5" s="9"/>
      <c r="M5" s="1"/>
    </row>
    <row r="6" spans="1:23" ht="6" customHeight="1" x14ac:dyDescent="0.3">
      <c r="A6" s="8"/>
      <c r="B6" s="11"/>
      <c r="C6" s="10"/>
      <c r="D6" s="10"/>
      <c r="E6" s="10"/>
      <c r="F6" s="10"/>
      <c r="G6" s="10"/>
      <c r="H6" s="10"/>
      <c r="I6" s="10"/>
      <c r="J6" s="10"/>
      <c r="K6" s="10"/>
      <c r="L6" s="9"/>
      <c r="M6" s="1"/>
    </row>
    <row r="7" spans="1:23" ht="15.75" customHeight="1" x14ac:dyDescent="0.3">
      <c r="A7" s="8"/>
      <c r="B7" s="11"/>
      <c r="C7" s="12"/>
      <c r="D7" s="13"/>
      <c r="E7" s="13"/>
      <c r="F7" s="13"/>
      <c r="G7" s="14" t="s">
        <v>2</v>
      </c>
      <c r="H7" s="13"/>
      <c r="I7" s="13"/>
      <c r="J7" s="13"/>
      <c r="K7" s="13"/>
      <c r="L7" s="9"/>
      <c r="M7" s="1"/>
    </row>
    <row r="8" spans="1:23" ht="6.75" customHeight="1" x14ac:dyDescent="0.3">
      <c r="A8" s="8"/>
      <c r="B8" s="11"/>
      <c r="C8" s="10"/>
      <c r="D8" s="10"/>
      <c r="E8" s="10"/>
      <c r="F8" s="10"/>
      <c r="G8" s="10"/>
      <c r="H8" s="10"/>
      <c r="I8" s="10"/>
      <c r="J8" s="10"/>
      <c r="K8" s="10"/>
      <c r="L8" s="9"/>
      <c r="M8" s="1"/>
    </row>
    <row r="9" spans="1:23" ht="20.25" x14ac:dyDescent="0.3">
      <c r="A9" s="8"/>
      <c r="B9" s="11"/>
      <c r="C9" s="10"/>
      <c r="D9" s="10"/>
      <c r="E9" s="15" t="s">
        <v>3</v>
      </c>
      <c r="F9" s="16"/>
      <c r="G9" s="17"/>
      <c r="H9" s="16"/>
      <c r="I9" s="17"/>
      <c r="J9" s="17"/>
      <c r="K9" s="10"/>
      <c r="L9" s="9"/>
      <c r="M9" s="1"/>
    </row>
    <row r="10" spans="1:23" ht="2.25" customHeight="1" x14ac:dyDescent="0.25">
      <c r="E10" s="20"/>
      <c r="F10" s="20"/>
      <c r="G10" s="21"/>
      <c r="H10" s="20"/>
      <c r="I10" s="21"/>
      <c r="J10" s="21"/>
      <c r="K10" s="22"/>
    </row>
    <row r="11" spans="1:23" s="23" customFormat="1" ht="21.75" customHeight="1" x14ac:dyDescent="0.25">
      <c r="D11" s="24"/>
      <c r="E11" s="20"/>
      <c r="F11" s="20"/>
      <c r="G11" s="20"/>
      <c r="H11" s="20"/>
      <c r="I11" s="20"/>
      <c r="J11" s="20"/>
      <c r="K11" s="20"/>
      <c r="L11" s="25"/>
      <c r="M11" s="26"/>
      <c r="N11" s="27"/>
    </row>
    <row r="12" spans="1:23" s="23" customFormat="1" ht="19.5" customHeight="1" x14ac:dyDescent="0.35">
      <c r="A12" s="28" t="s">
        <v>4</v>
      </c>
      <c r="B12" s="26" t="s">
        <v>101</v>
      </c>
      <c r="C12" s="24"/>
      <c r="D12" s="24"/>
      <c r="L12" s="25"/>
      <c r="M12" s="26"/>
      <c r="N12" s="27"/>
    </row>
    <row r="13" spans="1:23" s="23" customFormat="1" ht="19.5" customHeight="1" x14ac:dyDescent="0.35">
      <c r="A13" s="28"/>
      <c r="B13" s="26" t="s">
        <v>128</v>
      </c>
      <c r="C13" s="24"/>
      <c r="D13" s="24"/>
      <c r="L13" s="25"/>
      <c r="M13" s="26"/>
      <c r="N13" s="27"/>
    </row>
    <row r="14" spans="1:23" ht="6.75" customHeight="1" x14ac:dyDescent="0.2">
      <c r="O14" s="4"/>
      <c r="P14" s="4"/>
      <c r="Q14" s="4"/>
      <c r="R14" s="4"/>
      <c r="S14" s="4"/>
      <c r="T14" s="4"/>
      <c r="U14" s="4"/>
      <c r="V14" s="4"/>
      <c r="W14" s="4"/>
    </row>
    <row r="15" spans="1:23" s="34" customFormat="1" ht="15.75" customHeight="1" x14ac:dyDescent="0.2">
      <c r="A15" s="29" t="s">
        <v>5</v>
      </c>
      <c r="B15" s="30" t="s">
        <v>6</v>
      </c>
      <c r="C15" s="31"/>
      <c r="D15" s="32"/>
      <c r="E15" s="31"/>
      <c r="F15" s="31"/>
      <c r="G15" s="31"/>
      <c r="H15" s="31"/>
      <c r="I15" s="31"/>
      <c r="J15" s="31"/>
      <c r="K15" s="31"/>
      <c r="L15" s="31"/>
      <c r="M15" s="29"/>
      <c r="N15" s="33"/>
    </row>
    <row r="16" spans="1:23" s="40" customFormat="1" ht="6" customHeight="1" thickBot="1" x14ac:dyDescent="0.25">
      <c r="A16" s="35"/>
      <c r="B16" s="36"/>
      <c r="C16" s="36"/>
      <c r="D16" s="37"/>
      <c r="E16" s="36"/>
      <c r="F16" s="36"/>
      <c r="G16" s="36"/>
      <c r="H16" s="36"/>
      <c r="I16" s="36"/>
      <c r="J16" s="36"/>
      <c r="K16" s="36"/>
      <c r="L16" s="36"/>
      <c r="M16" s="38"/>
      <c r="N16" s="39"/>
    </row>
    <row r="17" spans="1:23" s="49" customFormat="1" ht="15" customHeight="1" x14ac:dyDescent="0.2">
      <c r="A17" s="41"/>
      <c r="B17" s="42" t="s">
        <v>7</v>
      </c>
      <c r="C17" s="43"/>
      <c r="D17" s="44"/>
      <c r="E17" s="44"/>
      <c r="F17" s="45"/>
      <c r="G17" s="44"/>
      <c r="H17" s="42" t="s">
        <v>8</v>
      </c>
      <c r="I17" s="44"/>
      <c r="J17" s="45"/>
      <c r="K17" s="46" t="s">
        <v>9</v>
      </c>
      <c r="L17" s="47"/>
      <c r="M17" s="48"/>
      <c r="N17" s="3"/>
    </row>
    <row r="18" spans="1:23" s="49" customFormat="1" ht="15" customHeight="1" x14ac:dyDescent="0.2">
      <c r="A18" s="41"/>
      <c r="B18" s="50"/>
      <c r="C18" s="51"/>
      <c r="D18" s="52"/>
      <c r="E18" s="52"/>
      <c r="F18" s="53"/>
      <c r="G18" s="52"/>
      <c r="H18" s="478"/>
      <c r="I18" s="478"/>
      <c r="J18" s="478"/>
      <c r="K18" s="54" t="s">
        <v>10</v>
      </c>
      <c r="L18" s="55"/>
      <c r="M18" s="48"/>
      <c r="N18" s="3"/>
    </row>
    <row r="19" spans="1:23" s="49" customFormat="1" ht="15" customHeight="1" x14ac:dyDescent="0.2">
      <c r="A19" s="41"/>
      <c r="B19" s="56" t="s">
        <v>11</v>
      </c>
      <c r="C19" s="51"/>
      <c r="D19" s="52"/>
      <c r="E19" s="52"/>
      <c r="F19" s="53"/>
      <c r="G19" s="52"/>
      <c r="H19" s="478"/>
      <c r="I19" s="478"/>
      <c r="J19" s="478"/>
      <c r="K19" s="57"/>
      <c r="L19" s="55"/>
      <c r="M19" s="48"/>
      <c r="N19" s="3"/>
    </row>
    <row r="20" spans="1:23" s="49" customFormat="1" ht="15" customHeight="1" thickBot="1" x14ac:dyDescent="0.25">
      <c r="A20" s="41"/>
      <c r="B20" s="401" t="s">
        <v>12</v>
      </c>
      <c r="C20" s="402"/>
      <c r="D20" s="403"/>
      <c r="E20" s="403"/>
      <c r="F20" s="404"/>
      <c r="G20" s="52"/>
      <c r="H20" s="405" t="s">
        <v>13</v>
      </c>
      <c r="I20" s="52"/>
      <c r="J20" s="53"/>
      <c r="K20" s="51" t="s">
        <v>14</v>
      </c>
      <c r="L20" s="55"/>
      <c r="M20" s="48"/>
      <c r="N20" s="3"/>
    </row>
    <row r="21" spans="1:23" s="69" customFormat="1" ht="18" customHeight="1" x14ac:dyDescent="0.2">
      <c r="A21" s="63"/>
      <c r="B21" s="407"/>
      <c r="C21" s="408" t="s">
        <v>15</v>
      </c>
      <c r="D21" s="409" t="s">
        <v>131</v>
      </c>
      <c r="E21" s="410"/>
      <c r="F21" s="411" t="s">
        <v>16</v>
      </c>
      <c r="G21" s="412"/>
      <c r="H21" s="479"/>
      <c r="I21" s="479"/>
      <c r="J21" s="411" t="s">
        <v>17</v>
      </c>
      <c r="K21" s="413">
        <f>E21*H21</f>
        <v>0</v>
      </c>
      <c r="L21" s="414" t="s">
        <v>16</v>
      </c>
      <c r="M21" s="75"/>
      <c r="N21" s="68"/>
    </row>
    <row r="22" spans="1:23" s="69" customFormat="1" ht="18" customHeight="1" x14ac:dyDescent="0.2">
      <c r="A22" s="63"/>
      <c r="B22" s="415"/>
      <c r="C22" s="71" t="s">
        <v>135</v>
      </c>
      <c r="D22" s="182" t="s">
        <v>132</v>
      </c>
      <c r="E22" s="398"/>
      <c r="F22" s="326" t="s">
        <v>16</v>
      </c>
      <c r="G22" s="399"/>
      <c r="H22" s="481"/>
      <c r="I22" s="481"/>
      <c r="J22" s="326" t="s">
        <v>17</v>
      </c>
      <c r="K22" s="400">
        <f>E22*H22</f>
        <v>0</v>
      </c>
      <c r="L22" s="416" t="s">
        <v>16</v>
      </c>
      <c r="M22" s="75"/>
      <c r="N22" s="68"/>
    </row>
    <row r="23" spans="1:23" s="69" customFormat="1" ht="18" customHeight="1" x14ac:dyDescent="0.2">
      <c r="A23" s="63"/>
      <c r="B23" s="415"/>
      <c r="C23" s="337" t="s">
        <v>103</v>
      </c>
      <c r="D23" s="72" t="s">
        <v>133</v>
      </c>
      <c r="E23" s="338"/>
      <c r="F23" s="67" t="s">
        <v>16</v>
      </c>
      <c r="G23" s="377"/>
      <c r="H23" s="480"/>
      <c r="I23" s="480"/>
      <c r="J23" s="67" t="s">
        <v>17</v>
      </c>
      <c r="K23" s="371">
        <f>E23*H23</f>
        <v>0</v>
      </c>
      <c r="L23" s="417" t="s">
        <v>16</v>
      </c>
      <c r="M23" s="75"/>
      <c r="N23" s="68"/>
    </row>
    <row r="24" spans="1:23" s="69" customFormat="1" ht="18" customHeight="1" x14ac:dyDescent="0.2">
      <c r="A24" s="63"/>
      <c r="B24" s="415"/>
      <c r="C24" s="337" t="s">
        <v>136</v>
      </c>
      <c r="D24" s="72" t="s">
        <v>134</v>
      </c>
      <c r="E24" s="338"/>
      <c r="F24" s="67" t="s">
        <v>16</v>
      </c>
      <c r="G24" s="377"/>
      <c r="H24" s="480"/>
      <c r="I24" s="480"/>
      <c r="J24" s="67" t="s">
        <v>17</v>
      </c>
      <c r="K24" s="371">
        <f>E24*H24</f>
        <v>0</v>
      </c>
      <c r="L24" s="417" t="s">
        <v>16</v>
      </c>
      <c r="M24" s="75"/>
      <c r="N24" s="68"/>
    </row>
    <row r="25" spans="1:23" s="69" customFormat="1" ht="18" customHeight="1" thickBot="1" x14ac:dyDescent="0.25">
      <c r="A25" s="63"/>
      <c r="B25" s="418"/>
      <c r="C25" s="419" t="s">
        <v>87</v>
      </c>
      <c r="D25" s="420" t="s">
        <v>86</v>
      </c>
      <c r="E25" s="421"/>
      <c r="F25" s="422" t="s">
        <v>16</v>
      </c>
      <c r="G25" s="423"/>
      <c r="H25" s="474"/>
      <c r="I25" s="474"/>
      <c r="J25" s="424" t="s">
        <v>17</v>
      </c>
      <c r="K25" s="425">
        <f>E25*H25</f>
        <v>0</v>
      </c>
      <c r="L25" s="426" t="s">
        <v>16</v>
      </c>
      <c r="M25" s="75"/>
      <c r="N25" s="68"/>
    </row>
    <row r="26" spans="1:23" s="12" customFormat="1" ht="24" customHeight="1" thickBot="1" x14ac:dyDescent="0.25">
      <c r="A26" s="76"/>
      <c r="B26" s="77"/>
      <c r="C26" s="77"/>
      <c r="D26" s="77"/>
      <c r="E26" s="78"/>
      <c r="F26" s="79"/>
      <c r="G26" s="80"/>
      <c r="H26" s="79"/>
      <c r="I26" s="81"/>
      <c r="J26" s="81" t="s">
        <v>121</v>
      </c>
      <c r="K26" s="406">
        <f>SUM(K21:K25)</f>
        <v>0</v>
      </c>
      <c r="L26" s="227" t="s">
        <v>16</v>
      </c>
      <c r="M26" s="84"/>
      <c r="N26" s="68"/>
    </row>
    <row r="27" spans="1:23" ht="8.25" customHeight="1" x14ac:dyDescent="0.2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O27" s="4"/>
      <c r="P27" s="4"/>
      <c r="Q27" s="4"/>
      <c r="R27" s="4"/>
      <c r="S27" s="4"/>
      <c r="T27" s="4"/>
      <c r="U27" s="4"/>
      <c r="V27" s="4"/>
      <c r="W27" s="4"/>
    </row>
    <row r="28" spans="1:23" s="12" customFormat="1" ht="4.5" customHeight="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9"/>
      <c r="N28" s="68"/>
    </row>
    <row r="29" spans="1:23" s="94" customFormat="1" ht="15.75" customHeight="1" x14ac:dyDescent="0.2">
      <c r="A29" s="90" t="s">
        <v>18</v>
      </c>
      <c r="B29" s="91" t="s">
        <v>124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29"/>
      <c r="N29" s="93"/>
    </row>
    <row r="30" spans="1:23" s="94" customFormat="1" ht="6" customHeight="1" thickBot="1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38"/>
      <c r="N30" s="93"/>
    </row>
    <row r="31" spans="1:23" s="40" customFormat="1" ht="15" customHeight="1" thickBot="1" x14ac:dyDescent="0.25">
      <c r="A31" s="35"/>
      <c r="B31" s="97"/>
      <c r="C31" s="473"/>
      <c r="D31" s="98"/>
      <c r="E31" s="99"/>
      <c r="F31" s="99" t="s">
        <v>19</v>
      </c>
      <c r="G31" s="100"/>
      <c r="H31" s="100"/>
      <c r="I31" s="469" t="s">
        <v>20</v>
      </c>
      <c r="J31" s="469"/>
      <c r="K31" s="469" t="s">
        <v>21</v>
      </c>
      <c r="L31" s="469"/>
      <c r="M31" s="38"/>
      <c r="N31" s="39"/>
    </row>
    <row r="32" spans="1:23" s="40" customFormat="1" ht="17.25" customHeight="1" thickBot="1" x14ac:dyDescent="0.25">
      <c r="A32" s="35"/>
      <c r="B32" s="101"/>
      <c r="C32" s="473"/>
      <c r="D32" s="36"/>
      <c r="E32" s="470" t="s">
        <v>22</v>
      </c>
      <c r="F32" s="470"/>
      <c r="G32" s="471" t="s">
        <v>23</v>
      </c>
      <c r="H32" s="471"/>
      <c r="I32" s="102"/>
      <c r="J32" s="103"/>
      <c r="K32" s="472"/>
      <c r="L32" s="472"/>
      <c r="M32" s="38"/>
      <c r="N32" s="39"/>
    </row>
    <row r="33" spans="1:14" s="40" customFormat="1" ht="15" customHeight="1" x14ac:dyDescent="0.2">
      <c r="A33" s="35"/>
      <c r="B33" s="42" t="s">
        <v>24</v>
      </c>
      <c r="C33" s="43"/>
      <c r="D33" s="104"/>
      <c r="E33" s="104"/>
      <c r="F33" s="104"/>
      <c r="G33" s="104"/>
      <c r="H33" s="104"/>
      <c r="I33" s="104"/>
      <c r="J33" s="104"/>
      <c r="K33" s="104"/>
      <c r="L33" s="105"/>
      <c r="M33" s="38"/>
      <c r="N33" s="39"/>
    </row>
    <row r="34" spans="1:14" s="40" customFormat="1" ht="15" customHeight="1" thickBot="1" x14ac:dyDescent="0.25">
      <c r="A34" s="35"/>
      <c r="B34" s="106" t="s">
        <v>125</v>
      </c>
      <c r="C34" s="62"/>
      <c r="D34" s="107"/>
      <c r="E34" s="107"/>
      <c r="F34" s="107"/>
      <c r="G34" s="107"/>
      <c r="H34" s="107"/>
      <c r="I34" s="107"/>
      <c r="J34" s="107"/>
      <c r="K34" s="107"/>
      <c r="L34" s="108"/>
      <c r="M34" s="38"/>
      <c r="N34" s="39"/>
    </row>
    <row r="35" spans="1:14" s="69" customFormat="1" ht="18" customHeight="1" x14ac:dyDescent="0.2">
      <c r="A35" s="63"/>
      <c r="B35" s="70"/>
      <c r="C35" s="64" t="s">
        <v>15</v>
      </c>
      <c r="D35" s="65" t="s">
        <v>131</v>
      </c>
      <c r="E35" s="109"/>
      <c r="F35" s="66" t="s">
        <v>25</v>
      </c>
      <c r="G35" s="109"/>
      <c r="H35" s="66"/>
      <c r="I35" s="109"/>
      <c r="J35" s="66"/>
      <c r="K35" s="109"/>
      <c r="L35" s="66" t="s">
        <v>25</v>
      </c>
      <c r="M35" s="75"/>
      <c r="N35" s="68"/>
    </row>
    <row r="36" spans="1:14" s="69" customFormat="1" ht="18" customHeight="1" x14ac:dyDescent="0.2">
      <c r="A36" s="63"/>
      <c r="B36" s="70"/>
      <c r="C36" s="71" t="s">
        <v>135</v>
      </c>
      <c r="D36" s="182" t="s">
        <v>132</v>
      </c>
      <c r="E36" s="325"/>
      <c r="F36" s="67" t="s">
        <v>25</v>
      </c>
      <c r="G36" s="386"/>
      <c r="H36" s="387"/>
      <c r="I36" s="386"/>
      <c r="J36" s="387"/>
      <c r="K36" s="386"/>
      <c r="L36" s="388"/>
      <c r="M36" s="75"/>
      <c r="N36" s="68"/>
    </row>
    <row r="37" spans="1:14" s="69" customFormat="1" ht="18" customHeight="1" x14ac:dyDescent="0.2">
      <c r="A37" s="63"/>
      <c r="B37" s="70"/>
      <c r="C37" s="337" t="s">
        <v>103</v>
      </c>
      <c r="D37" s="72" t="s">
        <v>133</v>
      </c>
      <c r="E37" s="325"/>
      <c r="F37" s="67" t="s">
        <v>25</v>
      </c>
      <c r="G37" s="325"/>
      <c r="H37" s="67"/>
      <c r="I37" s="325"/>
      <c r="J37" s="67"/>
      <c r="K37" s="325"/>
      <c r="L37" s="67" t="s">
        <v>25</v>
      </c>
      <c r="M37" s="75"/>
      <c r="N37" s="68"/>
    </row>
    <row r="38" spans="1:14" s="69" customFormat="1" ht="18" customHeight="1" x14ac:dyDescent="0.2">
      <c r="A38" s="63"/>
      <c r="B38" s="70"/>
      <c r="C38" s="337" t="s">
        <v>136</v>
      </c>
      <c r="D38" s="72" t="s">
        <v>134</v>
      </c>
      <c r="E38" s="325"/>
      <c r="F38" s="67" t="s">
        <v>25</v>
      </c>
      <c r="G38" s="386"/>
      <c r="H38" s="387"/>
      <c r="I38" s="386"/>
      <c r="J38" s="387"/>
      <c r="K38" s="386"/>
      <c r="L38" s="388"/>
      <c r="M38" s="75"/>
      <c r="N38" s="68"/>
    </row>
    <row r="39" spans="1:14" s="69" customFormat="1" ht="18" customHeight="1" thickBot="1" x14ac:dyDescent="0.25">
      <c r="A39" s="63"/>
      <c r="B39" s="70"/>
      <c r="C39" s="71" t="s">
        <v>87</v>
      </c>
      <c r="D39" s="72" t="s">
        <v>86</v>
      </c>
      <c r="E39" s="325"/>
      <c r="F39" s="67" t="s">
        <v>25</v>
      </c>
      <c r="G39" s="325"/>
      <c r="H39" s="67"/>
      <c r="I39" s="325"/>
      <c r="J39" s="67"/>
      <c r="K39" s="325"/>
      <c r="L39" s="67" t="s">
        <v>25</v>
      </c>
      <c r="M39" s="75"/>
      <c r="N39" s="68"/>
    </row>
    <row r="40" spans="1:14" s="40" customFormat="1" ht="15" customHeight="1" x14ac:dyDescent="0.2">
      <c r="A40" s="35"/>
      <c r="B40" s="42" t="s">
        <v>26</v>
      </c>
      <c r="C40" s="43"/>
      <c r="D40" s="43"/>
      <c r="E40" s="43"/>
      <c r="F40" s="43"/>
      <c r="G40" s="43"/>
      <c r="H40" s="43"/>
      <c r="I40" s="43"/>
      <c r="J40" s="43"/>
      <c r="K40" s="43"/>
      <c r="L40" s="111"/>
      <c r="M40" s="38"/>
      <c r="N40" s="39"/>
    </row>
    <row r="41" spans="1:14" s="40" customFormat="1" ht="15" customHeight="1" thickBot="1" x14ac:dyDescent="0.25">
      <c r="A41" s="35"/>
      <c r="B41" s="106" t="s">
        <v>27</v>
      </c>
      <c r="C41" s="62"/>
      <c r="D41" s="62"/>
      <c r="E41" s="62"/>
      <c r="F41" s="62"/>
      <c r="G41" s="62"/>
      <c r="H41" s="62"/>
      <c r="I41" s="62"/>
      <c r="J41" s="62"/>
      <c r="K41" s="62"/>
      <c r="L41" s="112"/>
      <c r="M41" s="38"/>
      <c r="N41" s="39"/>
    </row>
    <row r="42" spans="1:14" s="69" customFormat="1" ht="18" customHeight="1" x14ac:dyDescent="0.2">
      <c r="A42" s="63"/>
      <c r="B42" s="70"/>
      <c r="C42" s="71" t="s">
        <v>15</v>
      </c>
      <c r="D42" s="72" t="s">
        <v>131</v>
      </c>
      <c r="E42" s="378"/>
      <c r="F42" s="382" t="s">
        <v>28</v>
      </c>
      <c r="G42" s="454"/>
      <c r="H42" s="455" t="s">
        <v>28</v>
      </c>
      <c r="I42" s="456"/>
      <c r="J42" s="455" t="s">
        <v>28</v>
      </c>
      <c r="K42" s="456"/>
      <c r="L42" s="457" t="s">
        <v>28</v>
      </c>
      <c r="M42" s="75"/>
      <c r="N42" s="68"/>
    </row>
    <row r="43" spans="1:14" s="69" customFormat="1" ht="18" customHeight="1" x14ac:dyDescent="0.2">
      <c r="A43" s="63"/>
      <c r="B43" s="70"/>
      <c r="C43" s="71" t="s">
        <v>103</v>
      </c>
      <c r="D43" s="72" t="s">
        <v>133</v>
      </c>
      <c r="E43" s="378"/>
      <c r="F43" s="383" t="s">
        <v>28</v>
      </c>
      <c r="G43" s="427"/>
      <c r="H43" s="383" t="s">
        <v>28</v>
      </c>
      <c r="I43" s="428"/>
      <c r="J43" s="383" t="s">
        <v>28</v>
      </c>
      <c r="K43" s="428"/>
      <c r="L43" s="429" t="s">
        <v>28</v>
      </c>
      <c r="M43" s="75"/>
      <c r="N43" s="68"/>
    </row>
    <row r="44" spans="1:14" s="69" customFormat="1" ht="18" customHeight="1" x14ac:dyDescent="0.2">
      <c r="A44" s="63"/>
      <c r="B44" s="70"/>
      <c r="C44" s="71" t="s">
        <v>141</v>
      </c>
      <c r="D44" s="72" t="s">
        <v>142</v>
      </c>
      <c r="E44" s="378"/>
      <c r="F44" s="383" t="s">
        <v>28</v>
      </c>
      <c r="G44" s="386"/>
      <c r="H44" s="387"/>
      <c r="I44" s="386"/>
      <c r="J44" s="387"/>
      <c r="K44" s="386"/>
      <c r="L44" s="388"/>
      <c r="M44" s="75"/>
      <c r="N44" s="68"/>
    </row>
    <row r="45" spans="1:14" s="69" customFormat="1" ht="18" customHeight="1" x14ac:dyDescent="0.2">
      <c r="A45" s="63"/>
      <c r="B45" s="70"/>
      <c r="C45" s="337" t="s">
        <v>135</v>
      </c>
      <c r="D45" s="72" t="s">
        <v>140</v>
      </c>
      <c r="E45" s="372">
        <f>E44*0.8</f>
        <v>0</v>
      </c>
      <c r="F45" s="383" t="s">
        <v>28</v>
      </c>
      <c r="G45" s="386"/>
      <c r="H45" s="387"/>
      <c r="I45" s="386"/>
      <c r="J45" s="387"/>
      <c r="K45" s="386"/>
      <c r="L45" s="388"/>
      <c r="M45" s="75"/>
      <c r="N45" s="68"/>
    </row>
    <row r="46" spans="1:14" s="69" customFormat="1" ht="18" customHeight="1" x14ac:dyDescent="0.2">
      <c r="A46" s="63"/>
      <c r="B46" s="70"/>
      <c r="C46" s="71" t="s">
        <v>136</v>
      </c>
      <c r="D46" s="72" t="s">
        <v>137</v>
      </c>
      <c r="E46" s="372">
        <f>E44*0.2</f>
        <v>0</v>
      </c>
      <c r="F46" s="383" t="s">
        <v>28</v>
      </c>
      <c r="G46" s="386"/>
      <c r="H46" s="387"/>
      <c r="I46" s="386"/>
      <c r="J46" s="387"/>
      <c r="K46" s="386"/>
      <c r="L46" s="388"/>
      <c r="M46" s="75"/>
      <c r="N46" s="68"/>
    </row>
    <row r="47" spans="1:14" s="69" customFormat="1" ht="18" customHeight="1" x14ac:dyDescent="0.2">
      <c r="A47" s="63"/>
      <c r="B47" s="70"/>
      <c r="C47" s="321"/>
      <c r="D47" s="381" t="s">
        <v>119</v>
      </c>
      <c r="E47" s="372">
        <f>E42+E43+E44</f>
        <v>0</v>
      </c>
      <c r="F47" s="383" t="s">
        <v>28</v>
      </c>
      <c r="G47" s="372">
        <f t="shared" ref="G47" si="0">G42+G43+G44</f>
        <v>0</v>
      </c>
      <c r="H47" s="383" t="s">
        <v>28</v>
      </c>
      <c r="I47" s="372">
        <f t="shared" ref="I47" si="1">I42+I43+I44</f>
        <v>0</v>
      </c>
      <c r="J47" s="383" t="s">
        <v>28</v>
      </c>
      <c r="K47" s="372">
        <f t="shared" ref="K47" si="2">K42+K43+K44</f>
        <v>0</v>
      </c>
      <c r="L47" s="383" t="s">
        <v>28</v>
      </c>
      <c r="M47" s="75"/>
      <c r="N47" s="68"/>
    </row>
    <row r="48" spans="1:14" s="69" customFormat="1" ht="18" customHeight="1" x14ac:dyDescent="0.2">
      <c r="A48" s="63"/>
      <c r="B48" s="70"/>
      <c r="C48" s="337" t="s">
        <v>87</v>
      </c>
      <c r="D48" s="72" t="s">
        <v>86</v>
      </c>
      <c r="E48" s="378"/>
      <c r="F48" s="379" t="s">
        <v>28</v>
      </c>
      <c r="G48" s="380"/>
      <c r="H48" s="379" t="s">
        <v>28</v>
      </c>
      <c r="I48" s="378"/>
      <c r="J48" s="379" t="s">
        <v>28</v>
      </c>
      <c r="K48" s="378"/>
      <c r="L48" s="73" t="s">
        <v>28</v>
      </c>
      <c r="M48" s="75"/>
      <c r="N48" s="68"/>
    </row>
    <row r="49" spans="1:23" s="69" customFormat="1" ht="18" customHeight="1" thickBot="1" x14ac:dyDescent="0.25">
      <c r="A49" s="63"/>
      <c r="B49" s="113"/>
      <c r="C49" s="114"/>
      <c r="D49" s="115" t="s">
        <v>29</v>
      </c>
      <c r="E49" s="373">
        <f>E47+E48</f>
        <v>0</v>
      </c>
      <c r="F49" s="374" t="s">
        <v>28</v>
      </c>
      <c r="G49" s="373">
        <f>G47+G48</f>
        <v>0</v>
      </c>
      <c r="H49" s="374" t="s">
        <v>28</v>
      </c>
      <c r="I49" s="373">
        <f>I47+I48</f>
        <v>0</v>
      </c>
      <c r="J49" s="375" t="s">
        <v>28</v>
      </c>
      <c r="K49" s="373">
        <f>K47+K48</f>
        <v>0</v>
      </c>
      <c r="L49" s="376" t="s">
        <v>28</v>
      </c>
      <c r="M49" s="75"/>
      <c r="N49" s="68"/>
    </row>
    <row r="50" spans="1:23" s="40" customFormat="1" ht="15" customHeight="1" x14ac:dyDescent="0.2">
      <c r="A50" s="35"/>
      <c r="B50" s="42" t="s">
        <v>30</v>
      </c>
      <c r="C50" s="104"/>
      <c r="D50" s="104"/>
      <c r="E50" s="104"/>
      <c r="F50" s="104"/>
      <c r="G50" s="104"/>
      <c r="H50" s="104"/>
      <c r="I50" s="104"/>
      <c r="J50" s="104"/>
      <c r="K50" s="119"/>
      <c r="L50" s="105"/>
      <c r="M50" s="38"/>
      <c r="N50" s="39"/>
    </row>
    <row r="51" spans="1:23" s="40" customFormat="1" ht="15" customHeight="1" thickBot="1" x14ac:dyDescent="0.25">
      <c r="A51" s="35"/>
      <c r="B51" s="120" t="s">
        <v>31</v>
      </c>
      <c r="C51" s="107"/>
      <c r="D51" s="107"/>
      <c r="E51" s="107"/>
      <c r="F51" s="107"/>
      <c r="G51" s="107"/>
      <c r="H51" s="107"/>
      <c r="I51" s="107"/>
      <c r="J51" s="107"/>
      <c r="K51" s="121"/>
      <c r="L51" s="108"/>
      <c r="M51" s="38"/>
      <c r="N51" s="39"/>
    </row>
    <row r="52" spans="1:23" s="69" customFormat="1" ht="18" customHeight="1" x14ac:dyDescent="0.2">
      <c r="A52" s="63"/>
      <c r="B52" s="70"/>
      <c r="C52" s="64" t="s">
        <v>15</v>
      </c>
      <c r="D52" s="65" t="s">
        <v>131</v>
      </c>
      <c r="E52" s="430">
        <f>E35*E42</f>
        <v>0</v>
      </c>
      <c r="F52" s="431" t="s">
        <v>32</v>
      </c>
      <c r="G52" s="430">
        <f>G35*G42</f>
        <v>0</v>
      </c>
      <c r="H52" s="431" t="s">
        <v>32</v>
      </c>
      <c r="I52" s="430">
        <f>I35*I42</f>
        <v>0</v>
      </c>
      <c r="J52" s="431" t="s">
        <v>32</v>
      </c>
      <c r="K52" s="430">
        <f>K35*K42</f>
        <v>0</v>
      </c>
      <c r="L52" s="66" t="s">
        <v>32</v>
      </c>
      <c r="M52" s="75"/>
      <c r="N52" s="68"/>
    </row>
    <row r="53" spans="1:23" s="69" customFormat="1" ht="18" customHeight="1" x14ac:dyDescent="0.2">
      <c r="A53" s="63"/>
      <c r="B53" s="70"/>
      <c r="C53" s="71" t="s">
        <v>135</v>
      </c>
      <c r="D53" s="182" t="s">
        <v>132</v>
      </c>
      <c r="E53" s="366">
        <f>E36*E45</f>
        <v>0</v>
      </c>
      <c r="F53" s="183" t="s">
        <v>32</v>
      </c>
      <c r="G53" s="390"/>
      <c r="H53" s="391"/>
      <c r="I53" s="390"/>
      <c r="J53" s="391"/>
      <c r="K53" s="390"/>
      <c r="L53" s="391"/>
      <c r="M53" s="75"/>
      <c r="N53" s="68"/>
    </row>
    <row r="54" spans="1:23" s="69" customFormat="1" ht="18" customHeight="1" x14ac:dyDescent="0.2">
      <c r="A54" s="63"/>
      <c r="B54" s="70"/>
      <c r="C54" s="337" t="s">
        <v>103</v>
      </c>
      <c r="D54" s="72" t="s">
        <v>133</v>
      </c>
      <c r="E54" s="122">
        <f>E37*E43</f>
        <v>0</v>
      </c>
      <c r="F54" s="110" t="s">
        <v>32</v>
      </c>
      <c r="G54" s="366">
        <f>G37*G43</f>
        <v>0</v>
      </c>
      <c r="H54" s="432" t="s">
        <v>32</v>
      </c>
      <c r="I54" s="366">
        <f>I37*I43</f>
        <v>0</v>
      </c>
      <c r="J54" s="432" t="s">
        <v>32</v>
      </c>
      <c r="K54" s="366">
        <f>K37*K43</f>
        <v>0</v>
      </c>
      <c r="L54" s="370" t="s">
        <v>32</v>
      </c>
      <c r="M54" s="75"/>
      <c r="N54" s="68"/>
    </row>
    <row r="55" spans="1:23" s="69" customFormat="1" ht="18" customHeight="1" x14ac:dyDescent="0.2">
      <c r="A55" s="63"/>
      <c r="B55" s="70"/>
      <c r="C55" s="337" t="s">
        <v>136</v>
      </c>
      <c r="D55" s="72" t="s">
        <v>134</v>
      </c>
      <c r="E55" s="122">
        <f>E38*E46</f>
        <v>0</v>
      </c>
      <c r="F55" s="110" t="s">
        <v>32</v>
      </c>
      <c r="G55" s="390"/>
      <c r="H55" s="391"/>
      <c r="I55" s="390"/>
      <c r="J55" s="391"/>
      <c r="K55" s="390"/>
      <c r="L55" s="391"/>
      <c r="M55" s="75"/>
      <c r="N55" s="68"/>
    </row>
    <row r="56" spans="1:23" s="69" customFormat="1" ht="18" customHeight="1" x14ac:dyDescent="0.2">
      <c r="A56" s="63"/>
      <c r="B56" s="70"/>
      <c r="C56" s="71" t="s">
        <v>87</v>
      </c>
      <c r="D56" s="72" t="s">
        <v>86</v>
      </c>
      <c r="E56" s="122">
        <f>E48*E39</f>
        <v>0</v>
      </c>
      <c r="F56" s="110" t="s">
        <v>32</v>
      </c>
      <c r="G56" s="433">
        <f>G39*G48</f>
        <v>0</v>
      </c>
      <c r="H56" s="183" t="s">
        <v>32</v>
      </c>
      <c r="I56" s="433">
        <f>I39*I48</f>
        <v>0</v>
      </c>
      <c r="J56" s="183" t="s">
        <v>32</v>
      </c>
      <c r="K56" s="433">
        <f>K39*K48</f>
        <v>0</v>
      </c>
      <c r="L56" s="67" t="s">
        <v>32</v>
      </c>
      <c r="M56" s="75"/>
      <c r="N56" s="68"/>
    </row>
    <row r="57" spans="1:23" s="69" customFormat="1" ht="18" customHeight="1" thickBot="1" x14ac:dyDescent="0.25">
      <c r="A57" s="63"/>
      <c r="B57" s="123"/>
      <c r="C57" s="124"/>
      <c r="D57" s="125" t="s">
        <v>29</v>
      </c>
      <c r="E57" s="126">
        <f>SUM(E52:E56)</f>
        <v>0</v>
      </c>
      <c r="F57" s="116" t="s">
        <v>32</v>
      </c>
      <c r="G57" s="434">
        <f>SUM(G52:G56)</f>
        <v>0</v>
      </c>
      <c r="H57" s="435" t="s">
        <v>32</v>
      </c>
      <c r="I57" s="434">
        <f>SUM(I52:I56)</f>
        <v>0</v>
      </c>
      <c r="J57" s="435" t="s">
        <v>32</v>
      </c>
      <c r="K57" s="434">
        <f>SUM(K52:K56)</f>
        <v>0</v>
      </c>
      <c r="L57" s="436" t="s">
        <v>32</v>
      </c>
      <c r="M57" s="75"/>
      <c r="N57" s="68"/>
    </row>
    <row r="58" spans="1:23" s="69" customFormat="1" ht="18" customHeight="1" thickBot="1" x14ac:dyDescent="0.25">
      <c r="A58" s="63"/>
      <c r="B58" s="123"/>
      <c r="C58" s="128"/>
      <c r="D58" s="129" t="s">
        <v>33</v>
      </c>
      <c r="E58" s="130">
        <v>192</v>
      </c>
      <c r="F58" s="131"/>
      <c r="G58" s="132">
        <f>250-E58</f>
        <v>58</v>
      </c>
      <c r="H58" s="133"/>
      <c r="I58" s="130">
        <v>52</v>
      </c>
      <c r="J58" s="134"/>
      <c r="K58" s="130">
        <v>63</v>
      </c>
      <c r="L58" s="134"/>
      <c r="M58" s="75"/>
      <c r="N58" s="68"/>
    </row>
    <row r="59" spans="1:23" s="40" customFormat="1" ht="15" customHeight="1" x14ac:dyDescent="0.2">
      <c r="A59" s="35"/>
      <c r="B59" s="42" t="s">
        <v>34</v>
      </c>
      <c r="C59" s="43"/>
      <c r="D59" s="135"/>
      <c r="E59" s="136"/>
      <c r="F59" s="44"/>
      <c r="G59" s="44"/>
      <c r="H59" s="44"/>
      <c r="I59" s="43"/>
      <c r="J59" s="44"/>
      <c r="K59" s="44"/>
      <c r="L59" s="45"/>
      <c r="M59" s="38"/>
      <c r="N59" s="39"/>
    </row>
    <row r="60" spans="1:23" s="40" customFormat="1" ht="15" customHeight="1" thickBot="1" x14ac:dyDescent="0.25">
      <c r="A60" s="35"/>
      <c r="B60" s="58"/>
      <c r="C60" s="59"/>
      <c r="D60" s="60"/>
      <c r="E60" s="137"/>
      <c r="F60" s="60"/>
      <c r="G60" s="137"/>
      <c r="H60" s="60"/>
      <c r="I60" s="60"/>
      <c r="J60" s="60"/>
      <c r="K60" s="60"/>
      <c r="L60" s="61"/>
      <c r="M60" s="38"/>
      <c r="N60" s="39"/>
    </row>
    <row r="61" spans="1:23" s="69" customFormat="1" ht="18" customHeight="1" thickBot="1" x14ac:dyDescent="0.25">
      <c r="A61" s="63"/>
      <c r="B61" s="123"/>
      <c r="C61" s="138"/>
      <c r="D61" s="129" t="s">
        <v>35</v>
      </c>
      <c r="E61" s="139">
        <f>ROUND(E57*E58,0)</f>
        <v>0</v>
      </c>
      <c r="F61" s="116" t="s">
        <v>16</v>
      </c>
      <c r="G61" s="139">
        <f>ROUND(G57*G58,0)</f>
        <v>0</v>
      </c>
      <c r="H61" s="116" t="s">
        <v>16</v>
      </c>
      <c r="I61" s="139">
        <f>ROUND(I57*I58,0)</f>
        <v>0</v>
      </c>
      <c r="J61" s="116" t="s">
        <v>16</v>
      </c>
      <c r="K61" s="139">
        <f>ROUND(K57*K58,0)</f>
        <v>0</v>
      </c>
      <c r="L61" s="140" t="s">
        <v>16</v>
      </c>
      <c r="M61" s="75"/>
      <c r="N61" s="68"/>
    </row>
    <row r="62" spans="1:23" s="12" customFormat="1" ht="7.5" customHeight="1" thickBot="1" x14ac:dyDescent="0.2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141"/>
      <c r="M62" s="89"/>
      <c r="N62" s="68"/>
    </row>
    <row r="63" spans="1:23" s="12" customFormat="1" ht="18.75" customHeight="1" thickBot="1" x14ac:dyDescent="0.25">
      <c r="A63" s="76"/>
      <c r="B63" s="77"/>
      <c r="C63" s="77"/>
      <c r="D63" s="77"/>
      <c r="E63" s="77"/>
      <c r="F63" s="77"/>
      <c r="G63" s="77"/>
      <c r="H63" s="141"/>
      <c r="I63" s="142"/>
      <c r="J63" s="142" t="s">
        <v>126</v>
      </c>
      <c r="K63" s="82">
        <f>E61+G61+I61+K61</f>
        <v>0</v>
      </c>
      <c r="L63" s="83" t="s">
        <v>16</v>
      </c>
      <c r="M63" s="84"/>
      <c r="N63" s="68"/>
    </row>
    <row r="64" spans="1:23" ht="6" customHeight="1" x14ac:dyDescent="0.2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O64" s="4"/>
      <c r="P64" s="4"/>
      <c r="Q64" s="4"/>
      <c r="R64" s="4"/>
      <c r="S64" s="4"/>
      <c r="T64" s="4"/>
      <c r="U64" s="4"/>
      <c r="V64" s="4"/>
      <c r="W64" s="4"/>
    </row>
    <row r="65" spans="1:23" ht="7.5" customHeight="1" x14ac:dyDescent="0.2">
      <c r="A65" s="39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342"/>
      <c r="O65" s="4"/>
      <c r="P65" s="4"/>
      <c r="Q65" s="4"/>
      <c r="R65" s="4"/>
      <c r="S65" s="4"/>
      <c r="T65" s="4"/>
      <c r="U65" s="4"/>
      <c r="V65" s="4"/>
      <c r="W65" s="4"/>
    </row>
    <row r="66" spans="1:23" s="94" customFormat="1" ht="15.75" customHeight="1" x14ac:dyDescent="0.2">
      <c r="A66" s="29" t="s">
        <v>36</v>
      </c>
      <c r="B66" s="30" t="s">
        <v>37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29"/>
      <c r="N66" s="93"/>
    </row>
    <row r="67" spans="1:23" s="94" customFormat="1" ht="11.25" customHeight="1" thickBot="1" x14ac:dyDescent="0.25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38"/>
      <c r="N67" s="93"/>
    </row>
    <row r="68" spans="1:23" s="94" customFormat="1" ht="15" customHeight="1" thickBot="1" x14ac:dyDescent="0.25">
      <c r="A68" s="95"/>
      <c r="B68" s="145" t="s">
        <v>38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7"/>
      <c r="M68" s="148"/>
      <c r="N68" s="93"/>
    </row>
    <row r="69" spans="1:23" s="40" customFormat="1" ht="15" customHeight="1" x14ac:dyDescent="0.2">
      <c r="A69" s="35"/>
      <c r="B69" s="42" t="s">
        <v>39</v>
      </c>
      <c r="C69" s="43"/>
      <c r="D69" s="104"/>
      <c r="E69" s="104"/>
      <c r="F69" s="104"/>
      <c r="G69" s="104"/>
      <c r="H69" s="104"/>
      <c r="I69" s="104"/>
      <c r="J69" s="104"/>
      <c r="K69" s="44"/>
      <c r="L69" s="47"/>
      <c r="M69" s="38"/>
      <c r="N69" s="39"/>
    </row>
    <row r="70" spans="1:23" s="40" customFormat="1" ht="15" customHeight="1" thickBot="1" x14ac:dyDescent="0.25">
      <c r="A70" s="35"/>
      <c r="B70" s="58" t="s">
        <v>40</v>
      </c>
      <c r="C70" s="368"/>
      <c r="D70" s="369"/>
      <c r="E70" s="149"/>
      <c r="F70" s="149"/>
      <c r="G70" s="150"/>
      <c r="H70" s="150"/>
      <c r="I70" s="150"/>
      <c r="J70" s="150"/>
      <c r="K70" s="150"/>
      <c r="L70" s="151"/>
      <c r="M70" s="38"/>
      <c r="N70" s="39"/>
    </row>
    <row r="71" spans="1:23" s="69" customFormat="1" ht="18" customHeight="1" x14ac:dyDescent="0.2">
      <c r="A71" s="63"/>
      <c r="B71" s="113"/>
      <c r="C71" s="337" t="s">
        <v>15</v>
      </c>
      <c r="D71" s="72" t="s">
        <v>131</v>
      </c>
      <c r="E71" s="437"/>
      <c r="F71" s="330" t="s">
        <v>41</v>
      </c>
      <c r="G71" s="152"/>
      <c r="H71" s="152"/>
      <c r="I71" s="152"/>
      <c r="J71" s="152"/>
      <c r="K71" s="152"/>
      <c r="L71" s="153"/>
      <c r="M71" s="75"/>
      <c r="N71" s="68"/>
    </row>
    <row r="72" spans="1:23" s="69" customFormat="1" ht="18" customHeight="1" x14ac:dyDescent="0.2">
      <c r="A72" s="63"/>
      <c r="B72" s="113"/>
      <c r="C72" s="337" t="s">
        <v>135</v>
      </c>
      <c r="D72" s="72" t="s">
        <v>132</v>
      </c>
      <c r="E72" s="438"/>
      <c r="F72" s="331" t="s">
        <v>41</v>
      </c>
      <c r="G72" s="152"/>
      <c r="H72" s="152"/>
      <c r="I72" s="152"/>
      <c r="J72" s="152"/>
      <c r="K72" s="152"/>
      <c r="L72" s="153"/>
      <c r="M72" s="75"/>
      <c r="N72" s="68"/>
    </row>
    <row r="73" spans="1:23" s="69" customFormat="1" ht="18" customHeight="1" x14ac:dyDescent="0.2">
      <c r="A73" s="63"/>
      <c r="B73" s="113"/>
      <c r="C73" s="71" t="s">
        <v>103</v>
      </c>
      <c r="D73" s="72" t="s">
        <v>133</v>
      </c>
      <c r="E73" s="339"/>
      <c r="F73" s="340" t="s">
        <v>41</v>
      </c>
      <c r="G73" s="152"/>
      <c r="H73" s="152"/>
      <c r="I73" s="152"/>
      <c r="J73" s="152"/>
      <c r="K73" s="152"/>
      <c r="L73" s="153"/>
      <c r="M73" s="75"/>
      <c r="N73" s="68"/>
    </row>
    <row r="74" spans="1:23" s="69" customFormat="1" ht="18" customHeight="1" x14ac:dyDescent="0.2">
      <c r="A74" s="63"/>
      <c r="B74" s="113"/>
      <c r="C74" s="71" t="s">
        <v>136</v>
      </c>
      <c r="D74" s="72" t="s">
        <v>134</v>
      </c>
      <c r="E74" s="339"/>
      <c r="F74" s="340" t="s">
        <v>41</v>
      </c>
      <c r="G74" s="152"/>
      <c r="H74" s="152"/>
      <c r="I74" s="152"/>
      <c r="J74" s="152"/>
      <c r="K74" s="152"/>
      <c r="L74" s="153"/>
      <c r="M74" s="75"/>
      <c r="N74" s="68"/>
    </row>
    <row r="75" spans="1:23" s="69" customFormat="1" ht="18" customHeight="1" x14ac:dyDescent="0.2">
      <c r="A75" s="63"/>
      <c r="B75" s="113"/>
      <c r="C75" s="71" t="s">
        <v>87</v>
      </c>
      <c r="D75" s="72" t="s">
        <v>86</v>
      </c>
      <c r="E75" s="339"/>
      <c r="F75" s="340" t="s">
        <v>41</v>
      </c>
      <c r="G75" s="152"/>
      <c r="H75" s="152"/>
      <c r="I75" s="152"/>
      <c r="J75" s="152"/>
      <c r="K75" s="152"/>
      <c r="L75" s="153"/>
      <c r="M75" s="75"/>
      <c r="N75" s="68"/>
    </row>
    <row r="76" spans="1:23" s="69" customFormat="1" ht="9.75" customHeight="1" thickBot="1" x14ac:dyDescent="0.25">
      <c r="A76" s="63"/>
      <c r="B76" s="113"/>
      <c r="C76" s="114"/>
      <c r="D76" s="154"/>
      <c r="E76" s="155"/>
      <c r="F76" s="152"/>
      <c r="G76" s="152"/>
      <c r="H76" s="152"/>
      <c r="I76" s="155"/>
      <c r="J76" s="152"/>
      <c r="K76" s="155"/>
      <c r="L76" s="153"/>
      <c r="M76" s="75"/>
      <c r="N76" s="68"/>
    </row>
    <row r="77" spans="1:23" s="40" customFormat="1" ht="15" customHeight="1" thickBot="1" x14ac:dyDescent="0.25">
      <c r="A77" s="35"/>
      <c r="B77" s="156"/>
      <c r="C77" s="468"/>
      <c r="D77" s="98"/>
      <c r="E77" s="99"/>
      <c r="F77" s="99" t="s">
        <v>19</v>
      </c>
      <c r="G77" s="100"/>
      <c r="H77" s="100"/>
      <c r="I77" s="469" t="s">
        <v>20</v>
      </c>
      <c r="J77" s="469"/>
      <c r="K77" s="469" t="s">
        <v>21</v>
      </c>
      <c r="L77" s="469"/>
      <c r="M77" s="38"/>
      <c r="N77" s="39"/>
    </row>
    <row r="78" spans="1:23" s="40" customFormat="1" ht="15" customHeight="1" thickBot="1" x14ac:dyDescent="0.25">
      <c r="A78" s="35"/>
      <c r="B78" s="157"/>
      <c r="C78" s="468"/>
      <c r="D78" s="36"/>
      <c r="E78" s="470" t="s">
        <v>22</v>
      </c>
      <c r="F78" s="470"/>
      <c r="G78" s="471" t="s">
        <v>23</v>
      </c>
      <c r="H78" s="471"/>
      <c r="I78" s="102"/>
      <c r="J78" s="103"/>
      <c r="K78" s="472"/>
      <c r="L78" s="472"/>
      <c r="M78" s="38"/>
      <c r="N78" s="39"/>
    </row>
    <row r="79" spans="1:23" s="40" customFormat="1" ht="15" customHeight="1" x14ac:dyDescent="0.2">
      <c r="A79" s="35"/>
      <c r="B79" s="158" t="s">
        <v>42</v>
      </c>
      <c r="C79" s="136"/>
      <c r="D79" s="136"/>
      <c r="E79" s="136"/>
      <c r="F79" s="136"/>
      <c r="G79" s="136"/>
      <c r="H79" s="136"/>
      <c r="I79" s="136"/>
      <c r="J79" s="136"/>
      <c r="K79" s="136"/>
      <c r="L79" s="47"/>
      <c r="M79" s="38"/>
      <c r="N79" s="39"/>
    </row>
    <row r="80" spans="1:23" s="40" customFormat="1" ht="15" customHeight="1" thickBot="1" x14ac:dyDescent="0.25">
      <c r="A80" s="35"/>
      <c r="B80" s="106" t="s">
        <v>43</v>
      </c>
      <c r="C80" s="159"/>
      <c r="D80" s="150"/>
      <c r="E80" s="150"/>
      <c r="F80" s="150"/>
      <c r="G80" s="150"/>
      <c r="H80" s="150"/>
      <c r="I80" s="150"/>
      <c r="J80" s="150"/>
      <c r="K80" s="150"/>
      <c r="L80" s="151"/>
      <c r="M80" s="38"/>
      <c r="N80" s="39"/>
    </row>
    <row r="81" spans="1:14" s="69" customFormat="1" ht="18" customHeight="1" x14ac:dyDescent="0.2">
      <c r="A81" s="63"/>
      <c r="B81" s="70"/>
      <c r="C81" s="71" t="s">
        <v>15</v>
      </c>
      <c r="D81" s="72" t="s">
        <v>131</v>
      </c>
      <c r="E81" s="450"/>
      <c r="F81" s="439" t="s">
        <v>44</v>
      </c>
      <c r="G81" s="109"/>
      <c r="H81" s="439" t="s">
        <v>44</v>
      </c>
      <c r="I81" s="109"/>
      <c r="J81" s="439" t="s">
        <v>44</v>
      </c>
      <c r="K81" s="109"/>
      <c r="L81" s="439" t="s">
        <v>44</v>
      </c>
      <c r="M81" s="75"/>
      <c r="N81" s="68"/>
    </row>
    <row r="82" spans="1:14" s="69" customFormat="1" ht="18" customHeight="1" x14ac:dyDescent="0.2">
      <c r="A82" s="63"/>
      <c r="B82" s="70"/>
      <c r="C82" s="71" t="s">
        <v>103</v>
      </c>
      <c r="D82" s="72" t="s">
        <v>133</v>
      </c>
      <c r="E82" s="450"/>
      <c r="F82" s="160" t="s">
        <v>44</v>
      </c>
      <c r="G82" s="451"/>
      <c r="H82" s="440" t="s">
        <v>44</v>
      </c>
      <c r="I82" s="451"/>
      <c r="J82" s="440" t="s">
        <v>44</v>
      </c>
      <c r="K82" s="451"/>
      <c r="L82" s="440" t="s">
        <v>44</v>
      </c>
      <c r="M82" s="75"/>
      <c r="N82" s="68"/>
    </row>
    <row r="83" spans="1:14" s="69" customFormat="1" ht="18" customHeight="1" x14ac:dyDescent="0.2">
      <c r="A83" s="63"/>
      <c r="B83" s="70"/>
      <c r="C83" s="71" t="s">
        <v>139</v>
      </c>
      <c r="D83" s="72" t="s">
        <v>138</v>
      </c>
      <c r="E83" s="450"/>
      <c r="F83" s="440" t="s">
        <v>44</v>
      </c>
      <c r="G83" s="452"/>
      <c r="H83" s="389"/>
      <c r="I83" s="452"/>
      <c r="J83" s="389"/>
      <c r="K83" s="453"/>
      <c r="L83" s="388"/>
      <c r="M83" s="75"/>
      <c r="N83" s="68"/>
    </row>
    <row r="84" spans="1:14" s="69" customFormat="1" ht="18" customHeight="1" x14ac:dyDescent="0.2">
      <c r="A84" s="63"/>
      <c r="B84" s="70"/>
      <c r="C84" s="337" t="s">
        <v>135</v>
      </c>
      <c r="D84" s="72" t="s">
        <v>140</v>
      </c>
      <c r="E84" s="449">
        <f>E83*0.8</f>
        <v>0</v>
      </c>
      <c r="F84" s="160" t="s">
        <v>44</v>
      </c>
      <c r="G84" s="452"/>
      <c r="H84" s="389"/>
      <c r="I84" s="452"/>
      <c r="J84" s="389"/>
      <c r="K84" s="453"/>
      <c r="L84" s="388"/>
      <c r="M84" s="75"/>
      <c r="N84" s="68"/>
    </row>
    <row r="85" spans="1:14" s="69" customFormat="1" ht="18" customHeight="1" x14ac:dyDescent="0.2">
      <c r="A85" s="63"/>
      <c r="B85" s="70"/>
      <c r="C85" s="71" t="s">
        <v>136</v>
      </c>
      <c r="D85" s="72" t="s">
        <v>137</v>
      </c>
      <c r="E85" s="449">
        <f>E83*0.2</f>
        <v>0</v>
      </c>
      <c r="F85" s="160" t="s">
        <v>44</v>
      </c>
      <c r="G85" s="452"/>
      <c r="H85" s="389"/>
      <c r="I85" s="452"/>
      <c r="J85" s="389"/>
      <c r="K85" s="453"/>
      <c r="L85" s="388"/>
      <c r="M85" s="75"/>
      <c r="N85" s="68"/>
    </row>
    <row r="86" spans="1:14" s="324" customFormat="1" ht="18" customHeight="1" x14ac:dyDescent="0.2">
      <c r="A86" s="319"/>
      <c r="B86" s="320"/>
      <c r="C86" s="321"/>
      <c r="D86" s="381" t="s">
        <v>119</v>
      </c>
      <c r="E86" s="449">
        <f>E81+E82+E83</f>
        <v>0</v>
      </c>
      <c r="F86" s="384" t="s">
        <v>44</v>
      </c>
      <c r="G86" s="449">
        <f t="shared" ref="G86" si="3">G81+G82+G83</f>
        <v>0</v>
      </c>
      <c r="H86" s="384" t="s">
        <v>44</v>
      </c>
      <c r="I86" s="449">
        <f t="shared" ref="I86" si="4">I81+I82+I83</f>
        <v>0</v>
      </c>
      <c r="J86" s="384" t="s">
        <v>44</v>
      </c>
      <c r="K86" s="449">
        <f t="shared" ref="K86" si="5">K81+K82+K83</f>
        <v>0</v>
      </c>
      <c r="L86" s="384" t="s">
        <v>44</v>
      </c>
      <c r="M86" s="322"/>
      <c r="N86" s="323"/>
    </row>
    <row r="87" spans="1:14" s="69" customFormat="1" ht="18" customHeight="1" x14ac:dyDescent="0.2">
      <c r="A87" s="63"/>
      <c r="B87" s="70"/>
      <c r="C87" s="71" t="s">
        <v>87</v>
      </c>
      <c r="D87" s="72" t="s">
        <v>86</v>
      </c>
      <c r="E87" s="450"/>
      <c r="F87" s="160" t="s">
        <v>44</v>
      </c>
      <c r="G87" s="325"/>
      <c r="H87" s="440" t="s">
        <v>44</v>
      </c>
      <c r="I87" s="325"/>
      <c r="J87" s="440" t="s">
        <v>44</v>
      </c>
      <c r="K87" s="325"/>
      <c r="L87" s="440" t="s">
        <v>44</v>
      </c>
      <c r="M87" s="75"/>
      <c r="N87" s="68"/>
    </row>
    <row r="88" spans="1:14" s="69" customFormat="1" ht="18" customHeight="1" thickBot="1" x14ac:dyDescent="0.25">
      <c r="A88" s="63"/>
      <c r="B88" s="113"/>
      <c r="C88" s="161"/>
      <c r="D88" s="162" t="s">
        <v>29</v>
      </c>
      <c r="E88" s="126">
        <f>E86+E87</f>
        <v>0</v>
      </c>
      <c r="F88" s="164" t="s">
        <v>44</v>
      </c>
      <c r="G88" s="126">
        <f>G86+G87</f>
        <v>0</v>
      </c>
      <c r="H88" s="165" t="s">
        <v>44</v>
      </c>
      <c r="I88" s="126">
        <f>I86+I87</f>
        <v>0</v>
      </c>
      <c r="J88" s="166" t="s">
        <v>44</v>
      </c>
      <c r="K88" s="126">
        <f>K86+K87</f>
        <v>0</v>
      </c>
      <c r="L88" s="167" t="s">
        <v>44</v>
      </c>
      <c r="M88" s="75"/>
      <c r="N88" s="68"/>
    </row>
    <row r="89" spans="1:14" s="40" customFormat="1" ht="15" customHeight="1" x14ac:dyDescent="0.2">
      <c r="A89" s="35"/>
      <c r="B89" s="42" t="s">
        <v>45</v>
      </c>
      <c r="C89" s="43"/>
      <c r="D89" s="43"/>
      <c r="E89" s="43"/>
      <c r="F89" s="43"/>
      <c r="G89" s="43"/>
      <c r="H89" s="43"/>
      <c r="I89" s="43"/>
      <c r="J89" s="43"/>
      <c r="K89" s="43"/>
      <c r="L89" s="111"/>
      <c r="M89" s="38"/>
      <c r="N89" s="39"/>
    </row>
    <row r="90" spans="1:14" s="40" customFormat="1" ht="15" customHeight="1" thickBot="1" x14ac:dyDescent="0.25">
      <c r="A90" s="35"/>
      <c r="B90" s="168" t="s">
        <v>46</v>
      </c>
      <c r="C90" s="62"/>
      <c r="D90" s="62"/>
      <c r="E90" s="51"/>
      <c r="F90" s="51"/>
      <c r="G90" s="51"/>
      <c r="H90" s="51"/>
      <c r="I90" s="62"/>
      <c r="J90" s="62"/>
      <c r="K90" s="62"/>
      <c r="L90" s="112"/>
      <c r="M90" s="38"/>
      <c r="N90" s="39"/>
    </row>
    <row r="91" spans="1:14" s="69" customFormat="1" ht="18" customHeight="1" x14ac:dyDescent="0.2">
      <c r="A91" s="63"/>
      <c r="B91" s="70"/>
      <c r="C91" s="71" t="s">
        <v>15</v>
      </c>
      <c r="D91" s="72" t="s">
        <v>131</v>
      </c>
      <c r="E91" s="430">
        <f>E81*$E71</f>
        <v>0</v>
      </c>
      <c r="F91" s="441" t="s">
        <v>32</v>
      </c>
      <c r="G91" s="442">
        <f>G81*$E71</f>
        <v>0</v>
      </c>
      <c r="H91" s="443" t="s">
        <v>32</v>
      </c>
      <c r="I91" s="444">
        <f>I81*$E71</f>
        <v>0</v>
      </c>
      <c r="J91" s="445" t="s">
        <v>32</v>
      </c>
      <c r="K91" s="444">
        <f>K81*$E71</f>
        <v>0</v>
      </c>
      <c r="L91" s="445" t="s">
        <v>32</v>
      </c>
      <c r="M91" s="75"/>
      <c r="N91" s="68"/>
    </row>
    <row r="92" spans="1:14" s="69" customFormat="1" ht="18" customHeight="1" x14ac:dyDescent="0.2">
      <c r="A92" s="63"/>
      <c r="B92" s="70"/>
      <c r="C92" s="71" t="s">
        <v>135</v>
      </c>
      <c r="D92" s="72" t="s">
        <v>132</v>
      </c>
      <c r="E92" s="366">
        <f>E72*E84</f>
        <v>0</v>
      </c>
      <c r="F92" s="446" t="s">
        <v>32</v>
      </c>
      <c r="G92" s="358"/>
      <c r="H92" s="359"/>
      <c r="I92" s="358"/>
      <c r="J92" s="360"/>
      <c r="K92" s="361"/>
      <c r="L92" s="360"/>
      <c r="M92" s="75"/>
      <c r="N92" s="68"/>
    </row>
    <row r="93" spans="1:14" s="69" customFormat="1" ht="18" customHeight="1" x14ac:dyDescent="0.2">
      <c r="A93" s="63"/>
      <c r="B93" s="70"/>
      <c r="C93" s="71" t="s">
        <v>103</v>
      </c>
      <c r="D93" s="72" t="s">
        <v>133</v>
      </c>
      <c r="E93" s="122">
        <f>$E$73*E82</f>
        <v>0</v>
      </c>
      <c r="F93" s="354" t="s">
        <v>32</v>
      </c>
      <c r="G93" s="447">
        <f>$E$73*G82</f>
        <v>0</v>
      </c>
      <c r="H93" s="446" t="s">
        <v>32</v>
      </c>
      <c r="I93" s="447">
        <f>$E$73*I82</f>
        <v>0</v>
      </c>
      <c r="J93" s="448" t="s">
        <v>32</v>
      </c>
      <c r="K93" s="447">
        <f>$E$73*K82</f>
        <v>0</v>
      </c>
      <c r="L93" s="448" t="s">
        <v>32</v>
      </c>
      <c r="M93" s="75"/>
      <c r="N93" s="68"/>
    </row>
    <row r="94" spans="1:14" s="69" customFormat="1" ht="18" customHeight="1" x14ac:dyDescent="0.2">
      <c r="A94" s="63"/>
      <c r="B94" s="70"/>
      <c r="C94" s="71" t="s">
        <v>136</v>
      </c>
      <c r="D94" s="72" t="s">
        <v>134</v>
      </c>
      <c r="E94" s="122">
        <f>E74*E85</f>
        <v>0</v>
      </c>
      <c r="F94" s="354" t="s">
        <v>32</v>
      </c>
      <c r="G94" s="358"/>
      <c r="H94" s="359"/>
      <c r="I94" s="358"/>
      <c r="J94" s="360"/>
      <c r="K94" s="361"/>
      <c r="L94" s="360"/>
      <c r="M94" s="75"/>
      <c r="N94" s="68"/>
    </row>
    <row r="95" spans="1:14" s="69" customFormat="1" ht="18" customHeight="1" x14ac:dyDescent="0.2">
      <c r="A95" s="63"/>
      <c r="B95" s="70"/>
      <c r="C95" s="71" t="s">
        <v>87</v>
      </c>
      <c r="D95" s="72" t="s">
        <v>86</v>
      </c>
      <c r="E95" s="122">
        <f>E75*E87</f>
        <v>0</v>
      </c>
      <c r="F95" s="355" t="s">
        <v>32</v>
      </c>
      <c r="G95" s="333">
        <f>G87*$E75</f>
        <v>0</v>
      </c>
      <c r="H95" s="356" t="s">
        <v>32</v>
      </c>
      <c r="I95" s="333">
        <f>I87*$E75</f>
        <v>0</v>
      </c>
      <c r="J95" s="357" t="s">
        <v>32</v>
      </c>
      <c r="K95" s="333">
        <f>K87*$E75</f>
        <v>0</v>
      </c>
      <c r="L95" s="357" t="s">
        <v>32</v>
      </c>
      <c r="M95" s="75"/>
      <c r="N95" s="68"/>
    </row>
    <row r="96" spans="1:14" s="69" customFormat="1" ht="18" customHeight="1" thickBot="1" x14ac:dyDescent="0.25">
      <c r="A96" s="63"/>
      <c r="B96" s="123"/>
      <c r="C96" s="138"/>
      <c r="D96" s="129" t="s">
        <v>29</v>
      </c>
      <c r="E96" s="126">
        <f>SUM(E91:E95)</f>
        <v>0</v>
      </c>
      <c r="F96" s="362" t="s">
        <v>32</v>
      </c>
      <c r="G96" s="334">
        <f>SUM(G91:G95)</f>
        <v>0</v>
      </c>
      <c r="H96" s="363" t="s">
        <v>32</v>
      </c>
      <c r="I96" s="332">
        <f>SUM(I91:I95)</f>
        <v>0</v>
      </c>
      <c r="J96" s="364" t="s">
        <v>32</v>
      </c>
      <c r="K96" s="126">
        <f>SUM(K91:K95)</f>
        <v>0</v>
      </c>
      <c r="L96" s="365" t="s">
        <v>32</v>
      </c>
      <c r="M96" s="75"/>
      <c r="N96" s="68"/>
    </row>
    <row r="97" spans="1:23" s="69" customFormat="1" ht="18" customHeight="1" thickBot="1" x14ac:dyDescent="0.25">
      <c r="A97" s="63"/>
      <c r="B97" s="123"/>
      <c r="C97" s="138"/>
      <c r="D97" s="129" t="s">
        <v>33</v>
      </c>
      <c r="E97" s="132">
        <f>E58</f>
        <v>192</v>
      </c>
      <c r="F97" s="133"/>
      <c r="G97" s="328">
        <f>G58</f>
        <v>58</v>
      </c>
      <c r="H97" s="329"/>
      <c r="I97" s="132">
        <f>I58</f>
        <v>52</v>
      </c>
      <c r="J97" s="133"/>
      <c r="K97" s="132">
        <f>K58</f>
        <v>63</v>
      </c>
      <c r="L97" s="133"/>
      <c r="M97" s="75"/>
      <c r="N97" s="68"/>
    </row>
    <row r="98" spans="1:23" s="40" customFormat="1" ht="15" customHeight="1" x14ac:dyDescent="0.2">
      <c r="A98" s="35"/>
      <c r="B98" s="42" t="s">
        <v>47</v>
      </c>
      <c r="C98" s="43"/>
      <c r="D98" s="135"/>
      <c r="E98" s="136"/>
      <c r="F98" s="44"/>
      <c r="G98" s="44"/>
      <c r="H98" s="44"/>
      <c r="I98" s="51"/>
      <c r="J98" s="52"/>
      <c r="K98" s="44"/>
      <c r="L98" s="45"/>
      <c r="M98" s="38"/>
      <c r="N98" s="39"/>
    </row>
    <row r="99" spans="1:23" s="40" customFormat="1" ht="15" customHeight="1" thickBot="1" x14ac:dyDescent="0.25">
      <c r="A99" s="35"/>
      <c r="B99" s="106"/>
      <c r="C99" s="62"/>
      <c r="D99" s="60"/>
      <c r="E99" s="137"/>
      <c r="F99" s="60"/>
      <c r="G99" s="137"/>
      <c r="H99" s="60"/>
      <c r="I99" s="60"/>
      <c r="J99" s="60"/>
      <c r="K99" s="60"/>
      <c r="L99" s="61"/>
      <c r="M99" s="38"/>
      <c r="N99" s="39"/>
    </row>
    <row r="100" spans="1:23" s="69" customFormat="1" ht="18" customHeight="1" thickBot="1" x14ac:dyDescent="0.25">
      <c r="A100" s="63"/>
      <c r="B100" s="123"/>
      <c r="C100" s="138"/>
      <c r="D100" s="129" t="s">
        <v>35</v>
      </c>
      <c r="E100" s="163">
        <f>ROUND(E96*E97,0)</f>
        <v>0</v>
      </c>
      <c r="F100" s="116" t="s">
        <v>16</v>
      </c>
      <c r="G100" s="163">
        <f>ROUND(G96*G97,0)</f>
        <v>0</v>
      </c>
      <c r="H100" s="116" t="s">
        <v>16</v>
      </c>
      <c r="I100" s="163">
        <f>ROUND(I96*I97,0)</f>
        <v>0</v>
      </c>
      <c r="J100" s="116" t="s">
        <v>16</v>
      </c>
      <c r="K100" s="163">
        <f>ROUND(K96*K97,0)</f>
        <v>0</v>
      </c>
      <c r="L100" s="116" t="s">
        <v>16</v>
      </c>
      <c r="M100" s="75"/>
      <c r="N100" s="68"/>
    </row>
    <row r="101" spans="1:23" s="12" customFormat="1" ht="18.75" customHeight="1" thickBot="1" x14ac:dyDescent="0.25">
      <c r="A101" s="76"/>
      <c r="B101" s="170"/>
      <c r="C101" s="171"/>
      <c r="D101" s="171"/>
      <c r="E101" s="172"/>
      <c r="F101" s="171"/>
      <c r="G101" s="173"/>
      <c r="H101" s="171"/>
      <c r="I101" s="174"/>
      <c r="J101" s="175" t="s">
        <v>48</v>
      </c>
      <c r="K101" s="82">
        <f>E100+G100+I100+K100</f>
        <v>0</v>
      </c>
      <c r="L101" s="83" t="s">
        <v>16</v>
      </c>
      <c r="M101" s="89"/>
      <c r="N101" s="68"/>
    </row>
    <row r="102" spans="1:23" ht="12" customHeight="1" x14ac:dyDescent="0.2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7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12" customFormat="1" ht="10.5" customHeight="1" thickBot="1" x14ac:dyDescent="0.25">
      <c r="A103" s="176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8"/>
      <c r="N103" s="68"/>
    </row>
    <row r="104" spans="1:23" s="94" customFormat="1" ht="15" customHeight="1" thickBot="1" x14ac:dyDescent="0.25">
      <c r="A104" s="95"/>
      <c r="B104" s="179" t="s">
        <v>49</v>
      </c>
      <c r="C104" s="180"/>
      <c r="D104" s="180"/>
      <c r="E104" s="180"/>
      <c r="F104" s="180"/>
      <c r="G104" s="180"/>
      <c r="H104" s="180"/>
      <c r="I104" s="180"/>
      <c r="J104" s="180"/>
      <c r="K104" s="180"/>
      <c r="L104" s="181"/>
      <c r="M104" s="148"/>
      <c r="N104" s="93"/>
    </row>
    <row r="105" spans="1:23" s="40" customFormat="1" ht="15" customHeight="1" x14ac:dyDescent="0.2">
      <c r="A105" s="35"/>
      <c r="B105" s="42" t="s">
        <v>50</v>
      </c>
      <c r="C105" s="43"/>
      <c r="D105" s="104"/>
      <c r="E105" s="104"/>
      <c r="F105" s="104"/>
      <c r="G105" s="104"/>
      <c r="H105" s="104"/>
      <c r="I105" s="104"/>
      <c r="J105" s="104"/>
      <c r="K105" s="44"/>
      <c r="L105" s="47"/>
      <c r="M105" s="38"/>
      <c r="N105" s="39"/>
    </row>
    <row r="106" spans="1:23" s="40" customFormat="1" ht="15" customHeight="1" thickBot="1" x14ac:dyDescent="0.25">
      <c r="A106" s="35"/>
      <c r="B106" s="106" t="s">
        <v>51</v>
      </c>
      <c r="C106" s="367"/>
      <c r="D106" s="150"/>
      <c r="E106" s="150"/>
      <c r="F106" s="150"/>
      <c r="G106" s="150"/>
      <c r="H106" s="150"/>
      <c r="I106" s="150"/>
      <c r="J106" s="150"/>
      <c r="K106" s="150"/>
      <c r="L106" s="151"/>
      <c r="M106" s="38"/>
      <c r="N106" s="39"/>
    </row>
    <row r="107" spans="1:23" s="69" customFormat="1" ht="18" customHeight="1" x14ac:dyDescent="0.2">
      <c r="A107" s="63"/>
      <c r="B107" s="113"/>
      <c r="C107" s="337" t="s">
        <v>15</v>
      </c>
      <c r="D107" s="72" t="s">
        <v>131</v>
      </c>
      <c r="E107" s="184"/>
      <c r="F107" s="110" t="s">
        <v>41</v>
      </c>
      <c r="G107" s="152"/>
      <c r="H107" s="152"/>
      <c r="I107" s="152"/>
      <c r="J107" s="152"/>
      <c r="K107" s="152"/>
      <c r="L107" s="153"/>
      <c r="M107" s="75"/>
      <c r="N107" s="68"/>
    </row>
    <row r="108" spans="1:23" s="69" customFormat="1" ht="18" customHeight="1" x14ac:dyDescent="0.2">
      <c r="A108" s="63"/>
      <c r="B108" s="113"/>
      <c r="C108" s="337" t="s">
        <v>135</v>
      </c>
      <c r="D108" s="72" t="s">
        <v>132</v>
      </c>
      <c r="E108" s="184"/>
      <c r="F108" s="110" t="s">
        <v>41</v>
      </c>
      <c r="G108" s="152"/>
      <c r="H108" s="152"/>
      <c r="I108" s="152"/>
      <c r="J108" s="152"/>
      <c r="K108" s="152"/>
      <c r="L108" s="153"/>
      <c r="M108" s="75"/>
      <c r="N108" s="68"/>
    </row>
    <row r="109" spans="1:23" s="69" customFormat="1" ht="18" customHeight="1" x14ac:dyDescent="0.2">
      <c r="A109" s="63"/>
      <c r="B109" s="113"/>
      <c r="C109" s="71" t="s">
        <v>103</v>
      </c>
      <c r="D109" s="72" t="s">
        <v>133</v>
      </c>
      <c r="E109" s="184"/>
      <c r="F109" s="183" t="s">
        <v>41</v>
      </c>
      <c r="G109" s="152"/>
      <c r="H109" s="152"/>
      <c r="I109" s="152"/>
      <c r="J109" s="152"/>
      <c r="K109" s="152"/>
      <c r="L109" s="153"/>
      <c r="M109" s="75"/>
      <c r="N109" s="68"/>
    </row>
    <row r="110" spans="1:23" s="69" customFormat="1" ht="18" customHeight="1" x14ac:dyDescent="0.2">
      <c r="A110" s="63"/>
      <c r="B110" s="113"/>
      <c r="C110" s="71" t="s">
        <v>136</v>
      </c>
      <c r="D110" s="72" t="s">
        <v>134</v>
      </c>
      <c r="E110" s="184"/>
      <c r="F110" s="183" t="s">
        <v>41</v>
      </c>
      <c r="G110" s="152"/>
      <c r="H110" s="152"/>
      <c r="I110" s="152"/>
      <c r="J110" s="152"/>
      <c r="K110" s="152"/>
      <c r="L110" s="153"/>
      <c r="M110" s="75"/>
      <c r="N110" s="68"/>
    </row>
    <row r="111" spans="1:23" s="69" customFormat="1" ht="18" customHeight="1" x14ac:dyDescent="0.2">
      <c r="A111" s="63"/>
      <c r="B111" s="113"/>
      <c r="C111" s="71" t="s">
        <v>87</v>
      </c>
      <c r="D111" s="72" t="s">
        <v>86</v>
      </c>
      <c r="E111" s="184"/>
      <c r="F111" s="110" t="s">
        <v>41</v>
      </c>
      <c r="G111" s="152"/>
      <c r="H111" s="152"/>
      <c r="I111" s="152"/>
      <c r="J111" s="152"/>
      <c r="K111" s="152"/>
      <c r="L111" s="153"/>
      <c r="M111" s="75"/>
      <c r="N111" s="68"/>
    </row>
    <row r="112" spans="1:23" s="69" customFormat="1" ht="8.25" customHeight="1" thickBot="1" x14ac:dyDescent="0.25">
      <c r="A112" s="63"/>
      <c r="B112" s="113"/>
      <c r="C112" s="114"/>
      <c r="D112" s="154"/>
      <c r="E112" s="155"/>
      <c r="F112" s="152"/>
      <c r="G112" s="152"/>
      <c r="H112" s="152"/>
      <c r="I112" s="155"/>
      <c r="J112" s="152"/>
      <c r="K112" s="155"/>
      <c r="L112" s="153"/>
      <c r="M112" s="75"/>
      <c r="N112" s="68"/>
    </row>
    <row r="113" spans="1:14" s="40" customFormat="1" ht="15" customHeight="1" thickBot="1" x14ac:dyDescent="0.25">
      <c r="A113" s="35"/>
      <c r="B113" s="156"/>
      <c r="C113" s="468"/>
      <c r="D113" s="98"/>
      <c r="E113" s="99"/>
      <c r="F113" s="99" t="s">
        <v>19</v>
      </c>
      <c r="G113" s="100"/>
      <c r="H113" s="100"/>
      <c r="I113" s="469" t="s">
        <v>20</v>
      </c>
      <c r="J113" s="469"/>
      <c r="K113" s="469" t="s">
        <v>21</v>
      </c>
      <c r="L113" s="469"/>
      <c r="M113" s="38"/>
      <c r="N113" s="39"/>
    </row>
    <row r="114" spans="1:14" s="40" customFormat="1" ht="15" customHeight="1" thickBot="1" x14ac:dyDescent="0.25">
      <c r="A114" s="35"/>
      <c r="B114" s="157"/>
      <c r="C114" s="468"/>
      <c r="D114" s="36"/>
      <c r="E114" s="470" t="s">
        <v>22</v>
      </c>
      <c r="F114" s="470"/>
      <c r="G114" s="471" t="s">
        <v>23</v>
      </c>
      <c r="H114" s="471"/>
      <c r="I114" s="102"/>
      <c r="J114" s="103"/>
      <c r="K114" s="472"/>
      <c r="L114" s="472"/>
      <c r="M114" s="38"/>
      <c r="N114" s="39"/>
    </row>
    <row r="115" spans="1:14" s="40" customFormat="1" ht="15" customHeight="1" x14ac:dyDescent="0.2">
      <c r="A115" s="35"/>
      <c r="B115" s="158" t="s">
        <v>52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47"/>
      <c r="M115" s="38"/>
      <c r="N115" s="39"/>
    </row>
    <row r="116" spans="1:14" s="40" customFormat="1" ht="15" customHeight="1" thickBot="1" x14ac:dyDescent="0.25">
      <c r="A116" s="35"/>
      <c r="B116" s="106"/>
      <c r="C116" s="159"/>
      <c r="D116" s="150"/>
      <c r="E116" s="150"/>
      <c r="F116" s="150"/>
      <c r="G116" s="150"/>
      <c r="H116" s="150"/>
      <c r="I116" s="150"/>
      <c r="J116" s="150"/>
      <c r="K116" s="150"/>
      <c r="L116" s="151"/>
      <c r="M116" s="38"/>
      <c r="N116" s="39"/>
    </row>
    <row r="117" spans="1:14" s="69" customFormat="1" ht="18" customHeight="1" x14ac:dyDescent="0.2">
      <c r="A117" s="63"/>
      <c r="B117" s="113"/>
      <c r="C117" s="185"/>
      <c r="D117" s="186" t="s">
        <v>53</v>
      </c>
      <c r="E117" s="187"/>
      <c r="F117" s="188"/>
      <c r="G117" s="187"/>
      <c r="H117" s="189"/>
      <c r="I117" s="187"/>
      <c r="J117" s="189"/>
      <c r="K117" s="189"/>
      <c r="L117" s="169"/>
      <c r="M117" s="75"/>
      <c r="N117" s="68"/>
    </row>
    <row r="118" spans="1:14" s="69" customFormat="1" ht="4.5" customHeight="1" thickBot="1" x14ac:dyDescent="0.25">
      <c r="A118" s="63"/>
      <c r="B118" s="113"/>
      <c r="C118" s="190"/>
      <c r="D118" s="175"/>
      <c r="E118" s="191"/>
      <c r="F118" s="192"/>
      <c r="G118" s="191"/>
      <c r="H118" s="193"/>
      <c r="I118" s="191"/>
      <c r="J118" s="193"/>
      <c r="K118" s="191"/>
      <c r="L118" s="74"/>
      <c r="M118" s="75"/>
      <c r="N118" s="68"/>
    </row>
    <row r="119" spans="1:14" s="40" customFormat="1" ht="15" customHeight="1" x14ac:dyDescent="0.2">
      <c r="A119" s="35"/>
      <c r="B119" s="42" t="s">
        <v>54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111"/>
      <c r="M119" s="38"/>
      <c r="N119" s="39"/>
    </row>
    <row r="120" spans="1:14" s="40" customFormat="1" ht="15" customHeight="1" thickBot="1" x14ac:dyDescent="0.25">
      <c r="A120" s="35"/>
      <c r="B120" s="168" t="s">
        <v>55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112"/>
      <c r="M120" s="38"/>
      <c r="N120" s="39"/>
    </row>
    <row r="121" spans="1:14" s="69" customFormat="1" ht="18" customHeight="1" x14ac:dyDescent="0.2">
      <c r="A121" s="63"/>
      <c r="B121" s="70"/>
      <c r="C121" s="71" t="s">
        <v>15</v>
      </c>
      <c r="D121" s="72" t="s">
        <v>131</v>
      </c>
      <c r="E121" s="430">
        <f>$E107*E81</f>
        <v>0</v>
      </c>
      <c r="F121" s="431" t="s">
        <v>32</v>
      </c>
      <c r="G121" s="430">
        <f>$E107*G81</f>
        <v>0</v>
      </c>
      <c r="H121" s="66" t="s">
        <v>32</v>
      </c>
      <c r="I121" s="430">
        <f>$E107*I81</f>
        <v>0</v>
      </c>
      <c r="J121" s="66" t="s">
        <v>32</v>
      </c>
      <c r="K121" s="430">
        <f>$E107*K81</f>
        <v>0</v>
      </c>
      <c r="L121" s="66" t="s">
        <v>32</v>
      </c>
      <c r="M121" s="75"/>
      <c r="N121" s="68"/>
    </row>
    <row r="122" spans="1:14" s="69" customFormat="1" ht="18" customHeight="1" x14ac:dyDescent="0.2">
      <c r="A122" s="63"/>
      <c r="B122" s="70"/>
      <c r="C122" s="71" t="s">
        <v>135</v>
      </c>
      <c r="D122" s="72" t="s">
        <v>132</v>
      </c>
      <c r="E122" s="366">
        <f>$E108*E84</f>
        <v>0</v>
      </c>
      <c r="F122" s="432" t="s">
        <v>32</v>
      </c>
      <c r="G122" s="390"/>
      <c r="H122" s="391"/>
      <c r="I122" s="390"/>
      <c r="J122" s="391"/>
      <c r="K122" s="390"/>
      <c r="L122" s="391"/>
      <c r="M122" s="75"/>
      <c r="N122" s="68"/>
    </row>
    <row r="123" spans="1:14" s="69" customFormat="1" ht="18" customHeight="1" x14ac:dyDescent="0.2">
      <c r="A123" s="63"/>
      <c r="B123" s="70"/>
      <c r="C123" s="71" t="s">
        <v>103</v>
      </c>
      <c r="D123" s="72" t="s">
        <v>133</v>
      </c>
      <c r="E123" s="122">
        <f>$E109*E82</f>
        <v>0</v>
      </c>
      <c r="F123" s="110" t="s">
        <v>32</v>
      </c>
      <c r="G123" s="366">
        <f>$E109*G82</f>
        <v>0</v>
      </c>
      <c r="H123" s="370" t="s">
        <v>32</v>
      </c>
      <c r="I123" s="366">
        <f>$E109*I82</f>
        <v>0</v>
      </c>
      <c r="J123" s="370" t="s">
        <v>32</v>
      </c>
      <c r="K123" s="366">
        <f>$E109*K82</f>
        <v>0</v>
      </c>
      <c r="L123" s="370" t="s">
        <v>32</v>
      </c>
      <c r="M123" s="75"/>
      <c r="N123" s="68"/>
    </row>
    <row r="124" spans="1:14" s="69" customFormat="1" ht="18" customHeight="1" x14ac:dyDescent="0.2">
      <c r="A124" s="63"/>
      <c r="B124" s="70"/>
      <c r="C124" s="71" t="s">
        <v>136</v>
      </c>
      <c r="D124" s="72" t="s">
        <v>134</v>
      </c>
      <c r="E124" s="122">
        <f>$E110*E85</f>
        <v>0</v>
      </c>
      <c r="F124" s="110" t="s">
        <v>32</v>
      </c>
      <c r="G124" s="390"/>
      <c r="H124" s="391"/>
      <c r="I124" s="390"/>
      <c r="J124" s="391"/>
      <c r="K124" s="390"/>
      <c r="L124" s="391"/>
      <c r="M124" s="75"/>
      <c r="N124" s="68"/>
    </row>
    <row r="125" spans="1:14" s="69" customFormat="1" ht="18" customHeight="1" x14ac:dyDescent="0.2">
      <c r="A125" s="63"/>
      <c r="B125" s="70"/>
      <c r="C125" s="71" t="s">
        <v>87</v>
      </c>
      <c r="D125" s="72" t="s">
        <v>86</v>
      </c>
      <c r="E125" s="122">
        <f>$E111*E87</f>
        <v>0</v>
      </c>
      <c r="F125" s="110" t="s">
        <v>32</v>
      </c>
      <c r="G125" s="336">
        <f>$E111*G87</f>
        <v>0</v>
      </c>
      <c r="H125" s="335" t="s">
        <v>32</v>
      </c>
      <c r="I125" s="336">
        <f>$E111*I87</f>
        <v>0</v>
      </c>
      <c r="J125" s="335" t="s">
        <v>32</v>
      </c>
      <c r="K125" s="336">
        <f>$E111*K87</f>
        <v>0</v>
      </c>
      <c r="L125" s="335" t="s">
        <v>32</v>
      </c>
      <c r="M125" s="75"/>
      <c r="N125" s="68"/>
    </row>
    <row r="126" spans="1:14" s="69" customFormat="1" ht="18" customHeight="1" thickBot="1" x14ac:dyDescent="0.25">
      <c r="A126" s="63"/>
      <c r="B126" s="123"/>
      <c r="C126" s="138"/>
      <c r="D126" s="129" t="s">
        <v>29</v>
      </c>
      <c r="E126" s="126">
        <f>SUM(E121:E125)</f>
        <v>0</v>
      </c>
      <c r="F126" s="127" t="s">
        <v>32</v>
      </c>
      <c r="G126" s="126">
        <f>SUM(G121:G125)</f>
        <v>0</v>
      </c>
      <c r="H126" s="127" t="s">
        <v>32</v>
      </c>
      <c r="I126" s="126">
        <f>SUM(I121:I125)</f>
        <v>0</v>
      </c>
      <c r="J126" s="118" t="s">
        <v>32</v>
      </c>
      <c r="K126" s="126">
        <f>SUM(K121:K125)</f>
        <v>0</v>
      </c>
      <c r="L126" s="118" t="s">
        <v>32</v>
      </c>
      <c r="M126" s="75"/>
      <c r="N126" s="68"/>
    </row>
    <row r="127" spans="1:14" s="69" customFormat="1" ht="18" customHeight="1" thickBot="1" x14ac:dyDescent="0.25">
      <c r="A127" s="63"/>
      <c r="B127" s="123"/>
      <c r="C127" s="138"/>
      <c r="D127" s="129" t="s">
        <v>33</v>
      </c>
      <c r="E127" s="130">
        <f>E58</f>
        <v>192</v>
      </c>
      <c r="F127" s="194"/>
      <c r="G127" s="194">
        <f>G58</f>
        <v>58</v>
      </c>
      <c r="H127" s="133"/>
      <c r="I127" s="132">
        <f>I58</f>
        <v>52</v>
      </c>
      <c r="J127" s="133"/>
      <c r="K127" s="132">
        <f>K58</f>
        <v>63</v>
      </c>
      <c r="L127" s="133"/>
      <c r="M127" s="75"/>
      <c r="N127" s="68"/>
    </row>
    <row r="128" spans="1:14" s="40" customFormat="1" ht="15" customHeight="1" x14ac:dyDescent="0.2">
      <c r="A128" s="35"/>
      <c r="B128" s="42" t="s">
        <v>56</v>
      </c>
      <c r="C128" s="43"/>
      <c r="D128" s="135"/>
      <c r="E128" s="44"/>
      <c r="F128" s="44"/>
      <c r="G128" s="44"/>
      <c r="H128" s="44"/>
      <c r="I128" s="43"/>
      <c r="J128" s="44"/>
      <c r="K128" s="44"/>
      <c r="L128" s="45"/>
      <c r="M128" s="38"/>
      <c r="N128" s="39"/>
    </row>
    <row r="129" spans="1:256" s="40" customFormat="1" ht="15" customHeight="1" thickBot="1" x14ac:dyDescent="0.25">
      <c r="A129" s="35"/>
      <c r="B129" s="106"/>
      <c r="C129" s="59"/>
      <c r="D129" s="60"/>
      <c r="E129" s="137"/>
      <c r="F129" s="60"/>
      <c r="G129" s="137"/>
      <c r="H129" s="60"/>
      <c r="I129" s="60"/>
      <c r="J129" s="60"/>
      <c r="K129" s="60"/>
      <c r="L129" s="61"/>
      <c r="M129" s="38"/>
      <c r="N129" s="39"/>
    </row>
    <row r="130" spans="1:256" s="69" customFormat="1" ht="18" customHeight="1" thickBot="1" x14ac:dyDescent="0.25">
      <c r="A130" s="63"/>
      <c r="B130" s="123"/>
      <c r="C130" s="138"/>
      <c r="D130" s="129" t="s">
        <v>35</v>
      </c>
      <c r="E130" s="139">
        <f>ROUND(E126*E127,0)</f>
        <v>0</v>
      </c>
      <c r="F130" s="116" t="s">
        <v>16</v>
      </c>
      <c r="G130" s="139">
        <f>ROUND(G126*G127,0)</f>
        <v>0</v>
      </c>
      <c r="H130" s="116" t="s">
        <v>16</v>
      </c>
      <c r="I130" s="139">
        <f>ROUND(I126*I127,0)</f>
        <v>0</v>
      </c>
      <c r="J130" s="116" t="s">
        <v>16</v>
      </c>
      <c r="K130" s="139">
        <f>ROUND(K126*K127,0)</f>
        <v>0</v>
      </c>
      <c r="L130" s="116" t="s">
        <v>16</v>
      </c>
      <c r="M130" s="75"/>
      <c r="N130" s="68"/>
    </row>
    <row r="131" spans="1:256" s="12" customFormat="1" ht="18.75" customHeight="1" thickBot="1" x14ac:dyDescent="0.25">
      <c r="A131" s="76"/>
      <c r="B131" s="170"/>
      <c r="C131" s="171"/>
      <c r="D131" s="171"/>
      <c r="E131" s="172"/>
      <c r="F131" s="171"/>
      <c r="G131" s="173"/>
      <c r="H131" s="171"/>
      <c r="I131" s="195"/>
      <c r="J131" s="175" t="s">
        <v>122</v>
      </c>
      <c r="K131" s="82">
        <f>E130+G130+I130+K130</f>
        <v>0</v>
      </c>
      <c r="L131" s="83" t="s">
        <v>16</v>
      </c>
      <c r="M131" s="89"/>
      <c r="N131" s="68"/>
    </row>
    <row r="132" spans="1:256" ht="6" customHeight="1" x14ac:dyDescent="0.2">
      <c r="A132" s="196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197"/>
      <c r="O132" s="4"/>
      <c r="P132" s="4"/>
      <c r="Q132" s="4"/>
      <c r="R132" s="4"/>
      <c r="S132" s="4"/>
      <c r="T132" s="4"/>
      <c r="U132" s="4"/>
      <c r="V132" s="4"/>
      <c r="W132" s="4"/>
    </row>
    <row r="133" spans="1:256" ht="4.5" customHeight="1" thickBot="1" x14ac:dyDescent="0.25">
      <c r="A133" s="196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97"/>
      <c r="O133" s="4"/>
      <c r="P133" s="4"/>
      <c r="Q133" s="4"/>
      <c r="R133" s="4"/>
      <c r="S133" s="4"/>
      <c r="T133" s="4"/>
      <c r="U133" s="4"/>
      <c r="V133" s="4"/>
      <c r="W133" s="4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s="12" customFormat="1" ht="18.75" customHeight="1" thickBot="1" x14ac:dyDescent="0.25">
      <c r="A134" s="76"/>
      <c r="B134" s="77"/>
      <c r="C134" s="77"/>
      <c r="D134" s="77"/>
      <c r="E134" s="198"/>
      <c r="F134" s="77"/>
      <c r="G134" s="141"/>
      <c r="H134" s="77"/>
      <c r="I134" s="142"/>
      <c r="J134" s="142" t="s">
        <v>123</v>
      </c>
      <c r="K134" s="82">
        <f>K101+K131</f>
        <v>0</v>
      </c>
      <c r="L134" s="83" t="s">
        <v>16</v>
      </c>
      <c r="M134" s="84"/>
      <c r="N134" s="68"/>
    </row>
    <row r="135" spans="1:256" ht="6.75" customHeight="1" x14ac:dyDescent="0.2">
      <c r="A135" s="196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197"/>
      <c r="O135" s="4"/>
      <c r="P135" s="4"/>
      <c r="Q135" s="4"/>
      <c r="R135" s="4"/>
      <c r="S135" s="4"/>
      <c r="T135" s="4"/>
      <c r="U135" s="4"/>
      <c r="V135" s="4"/>
      <c r="W135" s="4"/>
    </row>
    <row r="136" spans="1:256" ht="15.75" customHeight="1" x14ac:dyDescent="0.2">
      <c r="A136" s="196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197"/>
      <c r="O136" s="4"/>
      <c r="P136" s="4"/>
      <c r="Q136" s="4"/>
      <c r="R136" s="4"/>
      <c r="S136" s="4"/>
      <c r="T136" s="4"/>
      <c r="U136" s="4"/>
      <c r="V136" s="4"/>
      <c r="W136" s="4"/>
    </row>
    <row r="137" spans="1:256" ht="15.75" customHeight="1" x14ac:dyDescent="0.2">
      <c r="A137" s="29" t="s">
        <v>57</v>
      </c>
      <c r="B137" s="30" t="s">
        <v>104</v>
      </c>
      <c r="C137" s="144"/>
      <c r="D137" s="144"/>
      <c r="E137" s="144"/>
      <c r="F137" s="144"/>
      <c r="G137" s="199"/>
      <c r="H137" s="199"/>
      <c r="I137" s="199"/>
      <c r="J137" s="199"/>
      <c r="K137" s="199"/>
      <c r="L137" s="199"/>
      <c r="M137" s="343"/>
      <c r="O137" s="4"/>
      <c r="P137" s="4"/>
      <c r="Q137" s="4"/>
      <c r="R137" s="4"/>
      <c r="S137" s="4"/>
      <c r="T137" s="4"/>
      <c r="U137" s="4"/>
      <c r="V137" s="4"/>
      <c r="W137" s="4"/>
    </row>
    <row r="138" spans="1:256" ht="15.75" customHeight="1" thickBot="1" x14ac:dyDescent="0.25">
      <c r="A138" s="200"/>
      <c r="B138" s="88"/>
      <c r="C138" s="344" t="s">
        <v>105</v>
      </c>
      <c r="D138" s="88"/>
      <c r="E138" s="88"/>
      <c r="F138" s="88"/>
      <c r="G138" s="88"/>
      <c r="H138" s="88"/>
      <c r="I138" s="345"/>
      <c r="J138" s="345"/>
      <c r="K138" s="143"/>
      <c r="L138" s="143"/>
      <c r="M138" s="342"/>
      <c r="O138" s="4"/>
      <c r="P138" s="4"/>
      <c r="Q138" s="4"/>
      <c r="R138" s="4"/>
      <c r="S138" s="4"/>
      <c r="T138" s="4"/>
      <c r="U138" s="4"/>
      <c r="V138" s="4"/>
      <c r="W138" s="4"/>
    </row>
    <row r="139" spans="1:256" ht="15.75" customHeight="1" thickBot="1" x14ac:dyDescent="0.25">
      <c r="A139" s="200"/>
      <c r="B139" s="88"/>
      <c r="C139" s="346" t="s">
        <v>106</v>
      </c>
      <c r="D139" s="88"/>
      <c r="E139" s="88"/>
      <c r="F139" s="88"/>
      <c r="G139" s="352"/>
      <c r="H139" s="330" t="s">
        <v>107</v>
      </c>
      <c r="I139" s="345"/>
      <c r="J139" s="345"/>
      <c r="K139" s="88"/>
      <c r="L139" s="88"/>
      <c r="M139" s="87"/>
      <c r="O139" s="4"/>
      <c r="P139" s="4"/>
      <c r="Q139" s="4"/>
      <c r="R139" s="4"/>
      <c r="S139" s="4"/>
      <c r="T139" s="4"/>
      <c r="U139" s="4"/>
      <c r="V139" s="4"/>
      <c r="W139" s="4"/>
    </row>
    <row r="140" spans="1:256" ht="15.75" customHeight="1" thickBot="1" x14ac:dyDescent="0.25">
      <c r="A140" s="200"/>
      <c r="B140" s="88"/>
      <c r="C140" s="346" t="s">
        <v>117</v>
      </c>
      <c r="D140" s="88"/>
      <c r="E140" s="88"/>
      <c r="F140" s="88"/>
      <c r="G140" s="353"/>
      <c r="H140" s="331" t="s">
        <v>107</v>
      </c>
      <c r="I140" s="347" t="s">
        <v>108</v>
      </c>
      <c r="J140" s="345"/>
      <c r="K140" s="82">
        <f>G143*G139*0.2+G143*G140*0.2+G141*G143*0.6</f>
        <v>0</v>
      </c>
      <c r="L140" s="83" t="s">
        <v>16</v>
      </c>
      <c r="M140" s="87"/>
      <c r="O140" s="4"/>
      <c r="P140" s="4"/>
      <c r="Q140" s="4"/>
      <c r="R140" s="4"/>
      <c r="S140" s="4"/>
      <c r="T140" s="4"/>
      <c r="U140" s="4"/>
      <c r="V140" s="4"/>
      <c r="W140" s="4"/>
    </row>
    <row r="141" spans="1:256" ht="15.75" customHeight="1" x14ac:dyDescent="0.2">
      <c r="A141" s="200"/>
      <c r="B141" s="88"/>
      <c r="C141" s="346" t="s">
        <v>118</v>
      </c>
      <c r="D141" s="88"/>
      <c r="E141" s="88"/>
      <c r="F141" s="88"/>
      <c r="G141" s="353"/>
      <c r="H141" s="331" t="s">
        <v>107</v>
      </c>
      <c r="I141" s="348" t="s">
        <v>109</v>
      </c>
      <c r="J141" s="345"/>
      <c r="K141" s="345"/>
      <c r="L141" s="201"/>
      <c r="M141" s="197"/>
      <c r="O141" s="4"/>
      <c r="P141" s="4"/>
      <c r="Q141" s="4"/>
      <c r="R141" s="4"/>
      <c r="S141" s="4"/>
      <c r="T141" s="4"/>
      <c r="U141" s="4"/>
      <c r="V141" s="4"/>
      <c r="W141" s="4"/>
    </row>
    <row r="142" spans="1:256" ht="15.75" customHeight="1" x14ac:dyDescent="0.2">
      <c r="A142" s="200"/>
      <c r="B142" s="88"/>
      <c r="C142" s="346" t="s">
        <v>110</v>
      </c>
      <c r="D142" s="88"/>
      <c r="E142" s="88"/>
      <c r="F142" s="88"/>
      <c r="G142" s="353"/>
      <c r="H142" s="331" t="s">
        <v>111</v>
      </c>
      <c r="I142" s="347"/>
      <c r="J142" s="345"/>
      <c r="K142" s="349"/>
      <c r="L142" s="201"/>
      <c r="M142" s="197"/>
      <c r="O142" s="4"/>
      <c r="P142" s="4"/>
      <c r="Q142" s="4"/>
      <c r="R142" s="4"/>
      <c r="S142" s="4"/>
      <c r="T142" s="4"/>
      <c r="U142" s="4"/>
      <c r="V142" s="4"/>
      <c r="W142" s="4"/>
    </row>
    <row r="143" spans="1:256" ht="15.75" customHeight="1" thickBot="1" x14ac:dyDescent="0.25">
      <c r="A143" s="202"/>
      <c r="B143" s="86"/>
      <c r="C143" s="346" t="s">
        <v>112</v>
      </c>
      <c r="D143" s="86"/>
      <c r="E143" s="86"/>
      <c r="F143" s="86"/>
      <c r="G143" s="351">
        <f>G142*0.35</f>
        <v>0</v>
      </c>
      <c r="H143" s="341" t="s">
        <v>111</v>
      </c>
      <c r="I143" s="350"/>
      <c r="J143" s="350"/>
      <c r="K143" s="86"/>
      <c r="L143" s="86"/>
      <c r="M143" s="87"/>
      <c r="O143" s="4"/>
      <c r="P143" s="4"/>
      <c r="Q143" s="4"/>
      <c r="R143" s="4"/>
      <c r="S143" s="4"/>
      <c r="T143" s="4"/>
      <c r="U143" s="4"/>
      <c r="V143" s="4"/>
      <c r="W143" s="4"/>
    </row>
    <row r="144" spans="1:256" s="94" customFormat="1" ht="15.75" customHeight="1" thickBot="1" x14ac:dyDescent="0.25">
      <c r="A144" s="204" t="s">
        <v>58</v>
      </c>
      <c r="B144" s="205" t="s">
        <v>59</v>
      </c>
      <c r="C144" s="206"/>
      <c r="D144" s="206"/>
      <c r="E144" s="206"/>
      <c r="F144" s="206"/>
      <c r="G144" s="206"/>
      <c r="H144" s="206"/>
      <c r="I144" s="206"/>
      <c r="J144" s="206"/>
      <c r="K144" s="92"/>
      <c r="L144" s="92"/>
      <c r="M144" s="207"/>
      <c r="N144" s="93"/>
    </row>
    <row r="145" spans="1:14" s="49" customFormat="1" ht="15.75" x14ac:dyDescent="0.2">
      <c r="A145" s="208"/>
      <c r="B145" s="209"/>
      <c r="C145" s="210" t="s">
        <v>60</v>
      </c>
      <c r="D145" s="211"/>
      <c r="E145" s="212"/>
      <c r="F145" s="213"/>
      <c r="G145" s="212"/>
      <c r="H145" s="213"/>
      <c r="I145" s="212"/>
      <c r="J145" s="213"/>
      <c r="K145" s="214"/>
      <c r="L145" s="215"/>
      <c r="M145" s="216"/>
      <c r="N145" s="3"/>
    </row>
    <row r="146" spans="1:14" s="49" customFormat="1" ht="13.5" customHeight="1" thickBot="1" x14ac:dyDescent="0.25">
      <c r="A146" s="208"/>
      <c r="B146" s="217"/>
      <c r="C146" s="218" t="s">
        <v>61</v>
      </c>
      <c r="D146" s="219"/>
      <c r="E146" s="220"/>
      <c r="F146" s="221"/>
      <c r="G146" s="220"/>
      <c r="H146" s="221"/>
      <c r="I146" s="222"/>
      <c r="J146" s="221"/>
      <c r="K146" s="223"/>
      <c r="L146" s="224"/>
      <c r="M146" s="216"/>
      <c r="N146" s="3"/>
    </row>
    <row r="147" spans="1:14" s="12" customFormat="1" ht="21.95" customHeight="1" thickBot="1" x14ac:dyDescent="0.25">
      <c r="A147" s="225"/>
      <c r="B147" s="77"/>
      <c r="C147" s="77"/>
      <c r="D147" s="77"/>
      <c r="E147" s="77"/>
      <c r="F147" s="77"/>
      <c r="G147" s="77"/>
      <c r="H147" s="141"/>
      <c r="I147" s="142"/>
      <c r="J147" s="142" t="s">
        <v>114</v>
      </c>
      <c r="K147" s="226"/>
      <c r="L147" s="227" t="s">
        <v>16</v>
      </c>
      <c r="M147" s="84"/>
      <c r="N147" s="68"/>
    </row>
    <row r="148" spans="1:14" s="12" customFormat="1" ht="5.25" customHeight="1" x14ac:dyDescent="0.2">
      <c r="A148" s="225"/>
      <c r="B148" s="77"/>
      <c r="C148" s="77"/>
      <c r="D148" s="77"/>
      <c r="E148" s="77"/>
      <c r="F148" s="77"/>
      <c r="G148" s="77"/>
      <c r="H148" s="141"/>
      <c r="I148" s="142"/>
      <c r="J148" s="142"/>
      <c r="K148" s="228"/>
      <c r="L148" s="201"/>
      <c r="M148" s="89"/>
      <c r="N148" s="68"/>
    </row>
    <row r="149" spans="1:14" s="12" customFormat="1" ht="15.75" customHeight="1" thickBot="1" x14ac:dyDescent="0.25">
      <c r="A149" s="204" t="s">
        <v>113</v>
      </c>
      <c r="B149" s="205" t="s">
        <v>62</v>
      </c>
      <c r="C149" s="206"/>
      <c r="D149" s="206"/>
      <c r="E149" s="206"/>
      <c r="F149" s="206"/>
      <c r="G149" s="206"/>
      <c r="H149" s="206"/>
      <c r="I149" s="206"/>
      <c r="J149" s="206"/>
      <c r="K149" s="92"/>
      <c r="L149" s="92"/>
      <c r="M149" s="89"/>
      <c r="N149" s="68"/>
    </row>
    <row r="150" spans="1:14" s="12" customFormat="1" ht="21.95" customHeight="1" thickBot="1" x14ac:dyDescent="0.25">
      <c r="A150" s="208"/>
      <c r="B150" s="209"/>
      <c r="C150" s="210" t="s">
        <v>63</v>
      </c>
      <c r="D150" s="211"/>
      <c r="E150" s="212"/>
      <c r="F150" s="213"/>
      <c r="G150" s="212"/>
      <c r="H150" s="213"/>
      <c r="I150" s="212"/>
      <c r="J150" s="213"/>
      <c r="K150" s="214"/>
      <c r="L150" s="215"/>
      <c r="M150" s="89"/>
      <c r="N150" s="68"/>
    </row>
    <row r="151" spans="1:14" s="12" customFormat="1" ht="21.95" customHeight="1" thickBot="1" x14ac:dyDescent="0.25">
      <c r="A151" s="208"/>
      <c r="B151" s="217"/>
      <c r="C151" s="229" t="s">
        <v>64</v>
      </c>
      <c r="D151" s="219"/>
      <c r="E151" s="220"/>
      <c r="F151" s="221"/>
      <c r="G151" s="220"/>
      <c r="H151" s="221"/>
      <c r="I151" s="230">
        <v>0.12</v>
      </c>
      <c r="J151" s="231" t="s">
        <v>107</v>
      </c>
      <c r="K151" s="223"/>
      <c r="L151" s="224"/>
      <c r="M151" s="89"/>
      <c r="N151" s="68"/>
    </row>
    <row r="152" spans="1:14" s="12" customFormat="1" ht="20.25" customHeight="1" thickBot="1" x14ac:dyDescent="0.25">
      <c r="A152" s="225"/>
      <c r="B152" s="77"/>
      <c r="C152" s="77"/>
      <c r="D152" s="77"/>
      <c r="E152" s="77"/>
      <c r="F152" s="77"/>
      <c r="G152" s="77"/>
      <c r="H152" s="141"/>
      <c r="I152" s="142"/>
      <c r="J152" s="142" t="s">
        <v>115</v>
      </c>
      <c r="K152" s="203">
        <f>ROUND(I151*(E88*E97+G88*G97+I88*I97+K88*K97),0)</f>
        <v>0</v>
      </c>
      <c r="L152" s="227" t="s">
        <v>16</v>
      </c>
      <c r="M152" s="232"/>
      <c r="N152" s="68"/>
    </row>
    <row r="153" spans="1:14" s="12" customFormat="1" ht="12" customHeight="1" x14ac:dyDescent="0.2">
      <c r="A153" s="39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4"/>
      <c r="M153" s="394"/>
      <c r="N153" s="68"/>
    </row>
    <row r="154" spans="1:14" s="94" customFormat="1" ht="15.75" customHeight="1" thickBot="1" x14ac:dyDescent="0.25">
      <c r="A154" s="235" t="s">
        <v>65</v>
      </c>
      <c r="B154" s="236" t="s">
        <v>66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237"/>
      <c r="N154" s="93"/>
    </row>
    <row r="155" spans="1:14" s="12" customFormat="1" ht="27" customHeight="1" thickBot="1" x14ac:dyDescent="0.25">
      <c r="A155" s="76"/>
      <c r="B155" s="77"/>
      <c r="C155" s="77"/>
      <c r="D155" s="77"/>
      <c r="E155" s="238"/>
      <c r="F155" s="239"/>
      <c r="G155" s="77"/>
      <c r="I155" s="81" t="s">
        <v>116</v>
      </c>
      <c r="K155" s="82">
        <f>K147+K134+K63+K26+K152+K140</f>
        <v>0</v>
      </c>
      <c r="L155" s="83" t="s">
        <v>16</v>
      </c>
      <c r="M155" s="84"/>
      <c r="N155" s="68"/>
    </row>
    <row r="156" spans="1:14" s="12" customFormat="1" ht="3.75" customHeight="1" x14ac:dyDescent="0.2">
      <c r="A156" s="240"/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2"/>
      <c r="M156" s="232"/>
      <c r="N156" s="68"/>
    </row>
    <row r="157" spans="1:14" s="12" customFormat="1" ht="9" customHeight="1" x14ac:dyDescent="0.2">
      <c r="A157" s="76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141"/>
      <c r="M157" s="89"/>
      <c r="N157" s="68"/>
    </row>
    <row r="158" spans="1:14" s="245" customFormat="1" ht="4.5" customHeight="1" x14ac:dyDescent="0.2">
      <c r="A158" s="200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6"/>
      <c r="N158" s="244"/>
    </row>
    <row r="159" spans="1:14" s="94" customFormat="1" ht="15.75" customHeight="1" x14ac:dyDescent="0.2">
      <c r="A159" s="235" t="s">
        <v>67</v>
      </c>
      <c r="B159" s="236" t="s">
        <v>68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237"/>
      <c r="N159" s="93"/>
    </row>
    <row r="160" spans="1:14" s="250" customFormat="1" ht="7.5" customHeight="1" thickBot="1" x14ac:dyDescent="0.25">
      <c r="A160" s="246"/>
      <c r="B160" s="247"/>
      <c r="C160" s="96"/>
      <c r="D160" s="96"/>
      <c r="E160" s="96"/>
      <c r="F160" s="96"/>
      <c r="G160" s="248"/>
      <c r="H160" s="249"/>
      <c r="I160" s="249"/>
      <c r="J160" s="96"/>
      <c r="K160" s="96"/>
      <c r="L160" s="96"/>
      <c r="M160" s="148"/>
      <c r="N160" s="93"/>
    </row>
    <row r="161" spans="1:14" s="245" customFormat="1" ht="16.5" thickBot="1" x14ac:dyDescent="0.25">
      <c r="A161" s="95"/>
      <c r="B161" s="251"/>
      <c r="C161" s="252"/>
      <c r="D161" s="252"/>
      <c r="E161" s="252"/>
      <c r="F161" s="252"/>
      <c r="G161" s="252"/>
      <c r="H161" s="252"/>
      <c r="I161" s="252"/>
      <c r="J161" s="252"/>
      <c r="K161" s="252"/>
      <c r="L161" s="253"/>
      <c r="M161" s="148"/>
      <c r="N161" s="244"/>
    </row>
    <row r="162" spans="1:14" s="245" customFormat="1" ht="11.25" customHeight="1" thickBot="1" x14ac:dyDescent="0.25">
      <c r="A162" s="95"/>
      <c r="B162" s="254"/>
      <c r="C162" s="255"/>
      <c r="D162" s="255"/>
      <c r="E162" s="255"/>
      <c r="F162" s="255"/>
      <c r="G162" s="256"/>
      <c r="H162" s="256"/>
      <c r="I162" s="256"/>
      <c r="J162" s="256"/>
      <c r="K162" s="256"/>
      <c r="L162" s="257"/>
      <c r="M162" s="148"/>
      <c r="N162" s="244"/>
    </row>
    <row r="163" spans="1:14" s="40" customFormat="1" ht="32.25" customHeight="1" thickBot="1" x14ac:dyDescent="0.25">
      <c r="A163" s="258"/>
      <c r="B163" s="156"/>
      <c r="C163" s="259"/>
      <c r="D163" s="260"/>
      <c r="E163" s="124"/>
      <c r="F163" s="261"/>
      <c r="G163" s="464" t="s">
        <v>69</v>
      </c>
      <c r="H163" s="464"/>
      <c r="I163" s="465" t="s">
        <v>70</v>
      </c>
      <c r="J163" s="465"/>
      <c r="K163" s="466" t="s">
        <v>71</v>
      </c>
      <c r="L163" s="466"/>
      <c r="M163" s="38"/>
      <c r="N163" s="39"/>
    </row>
    <row r="164" spans="1:14" s="245" customFormat="1" ht="30" customHeight="1" x14ac:dyDescent="0.2">
      <c r="A164" s="63"/>
      <c r="B164" s="113"/>
      <c r="C164" s="262" t="s">
        <v>72</v>
      </c>
      <c r="D164" s="263" t="str">
        <f>J63</f>
        <v>Summe P 2 Zeitbezogene Kosten im Jahr:</v>
      </c>
      <c r="E164" s="264"/>
      <c r="F164" s="265"/>
      <c r="G164" s="266">
        <f>K63</f>
        <v>0</v>
      </c>
      <c r="H164" s="267" t="s">
        <v>16</v>
      </c>
      <c r="I164" s="266">
        <v>5</v>
      </c>
      <c r="J164" s="268" t="s">
        <v>73</v>
      </c>
      <c r="K164" s="269">
        <f>ROUND(G164*I164/100,0)</f>
        <v>0</v>
      </c>
      <c r="L164" s="270" t="s">
        <v>16</v>
      </c>
      <c r="M164" s="75"/>
      <c r="N164" s="244"/>
    </row>
    <row r="165" spans="1:14" s="245" customFormat="1" ht="30" customHeight="1" x14ac:dyDescent="0.2">
      <c r="A165" s="63"/>
      <c r="B165" s="113"/>
      <c r="C165" s="271" t="s">
        <v>74</v>
      </c>
      <c r="D165" s="272" t="str">
        <f>J101</f>
        <v>Zwischensumme P 3.1 Treibstoffkosten im Jahr:</v>
      </c>
      <c r="E165" s="273"/>
      <c r="F165" s="274"/>
      <c r="G165" s="275">
        <f>K101</f>
        <v>0</v>
      </c>
      <c r="H165" s="276" t="s">
        <v>16</v>
      </c>
      <c r="I165" s="269">
        <v>15</v>
      </c>
      <c r="J165" s="277" t="s">
        <v>73</v>
      </c>
      <c r="K165" s="275">
        <f>ROUND(G165*I165/100,0)</f>
        <v>0</v>
      </c>
      <c r="L165" s="278" t="s">
        <v>16</v>
      </c>
      <c r="M165" s="75"/>
      <c r="N165" s="244"/>
    </row>
    <row r="166" spans="1:14" s="245" customFormat="1" ht="30" customHeight="1" thickBot="1" x14ac:dyDescent="0.25">
      <c r="A166" s="63"/>
      <c r="B166" s="113"/>
      <c r="C166" s="271" t="s">
        <v>75</v>
      </c>
      <c r="D166" s="467" t="str">
        <f>J131</f>
        <v>Zwischensumme P 3.2 weitere fahrleistungsbezogene Kosten im Jahr:</v>
      </c>
      <c r="E166" s="467"/>
      <c r="F166" s="467"/>
      <c r="G166" s="275">
        <f>K131</f>
        <v>0</v>
      </c>
      <c r="H166" s="276" t="s">
        <v>16</v>
      </c>
      <c r="I166" s="275">
        <v>5</v>
      </c>
      <c r="J166" s="279" t="s">
        <v>73</v>
      </c>
      <c r="K166" s="275">
        <f>ROUND(G166*I166/100,0)</f>
        <v>0</v>
      </c>
      <c r="L166" s="278" t="s">
        <v>16</v>
      </c>
      <c r="M166" s="75"/>
      <c r="N166" s="244"/>
    </row>
    <row r="167" spans="1:14" s="245" customFormat="1" ht="20.25" customHeight="1" thickBot="1" x14ac:dyDescent="0.25">
      <c r="A167" s="76"/>
      <c r="B167" s="170"/>
      <c r="C167" s="171"/>
      <c r="D167" s="171"/>
      <c r="E167" s="172"/>
      <c r="F167" s="171"/>
      <c r="G167" s="173"/>
      <c r="H167" s="171"/>
      <c r="I167" s="195"/>
      <c r="J167" s="175" t="s">
        <v>88</v>
      </c>
      <c r="K167" s="280">
        <f>SUM(K164:K166)</f>
        <v>0</v>
      </c>
      <c r="L167" s="281" t="s">
        <v>16</v>
      </c>
      <c r="M167" s="89"/>
      <c r="N167" s="244"/>
    </row>
    <row r="168" spans="1:14" s="245" customFormat="1" ht="12" customHeight="1" thickBot="1" x14ac:dyDescent="0.25">
      <c r="A168" s="200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197"/>
      <c r="N168" s="244"/>
    </row>
    <row r="169" spans="1:14" s="245" customFormat="1" ht="18.75" customHeight="1" thickBot="1" x14ac:dyDescent="0.25">
      <c r="A169" s="76"/>
      <c r="B169" s="77"/>
      <c r="C169" s="77"/>
      <c r="D169" s="77"/>
      <c r="E169" s="198"/>
      <c r="F169" s="77"/>
      <c r="G169" s="141"/>
      <c r="H169" s="77"/>
      <c r="I169" s="142"/>
      <c r="J169" s="142" t="s">
        <v>89</v>
      </c>
      <c r="K169" s="280">
        <f>K167</f>
        <v>0</v>
      </c>
      <c r="L169" s="281" t="s">
        <v>16</v>
      </c>
      <c r="M169" s="84"/>
      <c r="N169" s="244"/>
    </row>
    <row r="170" spans="1:14" s="245" customFormat="1" ht="18.75" customHeight="1" x14ac:dyDescent="0.2">
      <c r="A170" s="76"/>
      <c r="B170" s="77"/>
      <c r="C170" s="77"/>
      <c r="D170" s="77"/>
      <c r="E170" s="198"/>
      <c r="F170" s="77"/>
      <c r="G170" s="141"/>
      <c r="H170" s="77"/>
      <c r="I170" s="142"/>
      <c r="J170" s="142"/>
      <c r="K170" s="327"/>
      <c r="L170" s="117"/>
      <c r="M170" s="89"/>
      <c r="N170" s="244"/>
    </row>
    <row r="171" spans="1:14" s="245" customFormat="1" ht="18.75" customHeight="1" x14ac:dyDescent="0.2">
      <c r="A171" s="76"/>
      <c r="B171" s="77"/>
      <c r="C171" s="77"/>
      <c r="D171" s="77"/>
      <c r="E171" s="198"/>
      <c r="F171" s="77"/>
      <c r="G171" s="141"/>
      <c r="H171" s="77"/>
      <c r="I171" s="142"/>
      <c r="J171" s="142"/>
      <c r="K171" s="327"/>
      <c r="L171" s="117"/>
      <c r="M171" s="89"/>
      <c r="N171" s="244"/>
    </row>
    <row r="172" spans="1:14" s="245" customFormat="1" ht="23.25" x14ac:dyDescent="0.35">
      <c r="A172" s="397" t="s">
        <v>93</v>
      </c>
      <c r="B172" s="283"/>
      <c r="C172" s="283" t="s">
        <v>78</v>
      </c>
      <c r="D172" s="88"/>
      <c r="E172" s="86"/>
      <c r="F172" s="86"/>
      <c r="G172" s="86"/>
      <c r="H172" s="86"/>
      <c r="I172" s="86"/>
      <c r="J172" s="86"/>
      <c r="K172" s="86"/>
      <c r="L172" s="86"/>
      <c r="M172" s="87"/>
      <c r="N172" s="244"/>
    </row>
    <row r="173" spans="1:14" s="94" customFormat="1" ht="18" customHeight="1" thickBot="1" x14ac:dyDescent="0.25">
      <c r="A173" s="235" t="s">
        <v>92</v>
      </c>
      <c r="B173" s="236" t="s">
        <v>78</v>
      </c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237"/>
      <c r="N173" s="93"/>
    </row>
    <row r="174" spans="1:14" s="12" customFormat="1" ht="27" customHeight="1" thickBot="1" x14ac:dyDescent="0.25">
      <c r="A174" s="76"/>
      <c r="B174" s="77"/>
      <c r="C174" s="77"/>
      <c r="D174" s="77"/>
      <c r="E174" s="141"/>
      <c r="F174" s="239"/>
      <c r="G174" s="77"/>
      <c r="I174" s="81"/>
      <c r="J174" s="81" t="s">
        <v>76</v>
      </c>
      <c r="K174" s="280">
        <f>K155+K169</f>
        <v>0</v>
      </c>
      <c r="L174" s="281" t="s">
        <v>16</v>
      </c>
      <c r="M174" s="84"/>
      <c r="N174" s="68"/>
    </row>
    <row r="175" spans="1:14" s="245" customFormat="1" ht="10.5" customHeight="1" x14ac:dyDescent="0.2">
      <c r="A175" s="202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282"/>
      <c r="N175" s="244"/>
    </row>
    <row r="176" spans="1:14" s="245" customFormat="1" ht="18.75" customHeight="1" x14ac:dyDescent="0.2">
      <c r="A176" s="28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285"/>
      <c r="N176" s="244"/>
    </row>
    <row r="177" spans="1:14" s="291" customFormat="1" ht="18.75" customHeight="1" x14ac:dyDescent="0.25">
      <c r="A177" s="286"/>
      <c r="B177" s="287"/>
      <c r="C177" s="288"/>
      <c r="D177" s="289"/>
      <c r="E177" s="289"/>
      <c r="F177" s="289"/>
      <c r="G177" s="289"/>
      <c r="H177" s="289"/>
      <c r="I177" s="289"/>
      <c r="J177" s="289"/>
      <c r="K177" s="289"/>
      <c r="L177" s="289"/>
      <c r="M177" s="286"/>
      <c r="N177" s="290"/>
    </row>
    <row r="178" spans="1:14" s="291" customFormat="1" ht="14.25" customHeight="1" x14ac:dyDescent="0.25">
      <c r="A178" s="286"/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6"/>
      <c r="N178" s="290"/>
    </row>
    <row r="179" spans="1:14" s="291" customFormat="1" ht="12.75" hidden="1" customHeight="1" x14ac:dyDescent="0.3">
      <c r="A179" s="292"/>
      <c r="B179" s="287"/>
      <c r="C179" s="293" t="s">
        <v>79</v>
      </c>
      <c r="D179" s="294"/>
      <c r="E179" s="295"/>
      <c r="F179" s="295"/>
      <c r="G179" s="295"/>
      <c r="H179" s="295"/>
      <c r="I179" s="295"/>
      <c r="J179" s="296"/>
      <c r="K179" s="296"/>
      <c r="L179" s="297"/>
      <c r="M179" s="292"/>
      <c r="N179" s="290"/>
    </row>
    <row r="180" spans="1:14" s="303" customFormat="1" ht="12.75" hidden="1" customHeight="1" x14ac:dyDescent="0.2">
      <c r="A180" s="298"/>
      <c r="B180" s="299"/>
      <c r="C180" s="300"/>
      <c r="D180" s="301"/>
      <c r="E180" s="301"/>
      <c r="F180" s="301"/>
      <c r="G180" s="301"/>
      <c r="H180" s="301"/>
      <c r="I180" s="301"/>
      <c r="J180" s="88"/>
      <c r="K180" s="88"/>
      <c r="L180" s="89"/>
      <c r="M180" s="298"/>
      <c r="N180" s="302"/>
    </row>
    <row r="181" spans="1:14" s="303" customFormat="1" ht="12.75" hidden="1" customHeight="1" x14ac:dyDescent="0.2">
      <c r="A181" s="298"/>
      <c r="B181" s="299"/>
      <c r="C181" s="300"/>
      <c r="D181" s="301"/>
      <c r="E181" s="301"/>
      <c r="F181" s="301"/>
      <c r="G181" s="301"/>
      <c r="H181" s="301"/>
      <c r="I181" s="301"/>
      <c r="J181" s="88"/>
      <c r="K181" s="88"/>
      <c r="L181" s="89"/>
      <c r="M181" s="298"/>
      <c r="N181" s="302"/>
    </row>
    <row r="182" spans="1:14" s="303" customFormat="1" ht="12.75" hidden="1" customHeight="1" x14ac:dyDescent="0.2">
      <c r="A182" s="298"/>
      <c r="B182" s="299"/>
      <c r="C182" s="300"/>
      <c r="D182" s="301"/>
      <c r="E182" s="301"/>
      <c r="F182" s="301"/>
      <c r="G182" s="301"/>
      <c r="H182" s="301"/>
      <c r="I182" s="301"/>
      <c r="J182" s="88"/>
      <c r="K182" s="88"/>
      <c r="L182" s="89"/>
      <c r="M182" s="298"/>
      <c r="N182" s="302"/>
    </row>
    <row r="183" spans="1:14" s="303" customFormat="1" ht="12.75" hidden="1" customHeight="1" x14ac:dyDescent="0.2">
      <c r="A183" s="298"/>
      <c r="B183" s="299"/>
      <c r="C183" s="300"/>
      <c r="D183" s="301"/>
      <c r="E183" s="301"/>
      <c r="F183" s="301"/>
      <c r="G183" s="301"/>
      <c r="H183" s="301"/>
      <c r="I183" s="301"/>
      <c r="J183" s="88"/>
      <c r="K183" s="88"/>
      <c r="L183" s="89"/>
      <c r="M183" s="298"/>
      <c r="N183" s="302"/>
    </row>
    <row r="184" spans="1:14" s="303" customFormat="1" ht="12.75" hidden="1" customHeight="1" x14ac:dyDescent="0.2">
      <c r="A184" s="298"/>
      <c r="B184" s="299"/>
      <c r="C184" s="300"/>
      <c r="D184" s="301"/>
      <c r="E184" s="301"/>
      <c r="F184" s="301"/>
      <c r="G184" s="301"/>
      <c r="H184" s="301"/>
      <c r="I184" s="301"/>
      <c r="J184" s="88"/>
      <c r="K184" s="88"/>
      <c r="L184" s="89"/>
      <c r="M184" s="298"/>
      <c r="N184" s="302"/>
    </row>
    <row r="185" spans="1:14" s="303" customFormat="1" ht="12.75" hidden="1" customHeight="1" x14ac:dyDescent="0.2">
      <c r="A185" s="298"/>
      <c r="B185" s="299"/>
      <c r="C185" s="300"/>
      <c r="D185" s="301"/>
      <c r="E185" s="301"/>
      <c r="F185" s="301"/>
      <c r="G185" s="301"/>
      <c r="H185" s="301"/>
      <c r="I185" s="301"/>
      <c r="J185" s="88"/>
      <c r="K185" s="88"/>
      <c r="L185" s="89"/>
      <c r="M185" s="298"/>
      <c r="N185" s="302"/>
    </row>
    <row r="186" spans="1:14" s="303" customFormat="1" ht="12.75" hidden="1" customHeight="1" x14ac:dyDescent="0.2">
      <c r="A186" s="298"/>
      <c r="B186" s="299"/>
      <c r="C186" s="300"/>
      <c r="D186" s="301"/>
      <c r="E186" s="301"/>
      <c r="F186" s="301"/>
      <c r="G186" s="301"/>
      <c r="H186" s="301"/>
      <c r="I186" s="301"/>
      <c r="J186" s="88"/>
      <c r="K186" s="88"/>
      <c r="L186" s="89"/>
      <c r="M186" s="298"/>
      <c r="N186" s="302"/>
    </row>
    <row r="187" spans="1:14" s="303" customFormat="1" ht="12.75" hidden="1" customHeight="1" x14ac:dyDescent="0.2">
      <c r="A187" s="298"/>
      <c r="B187" s="299"/>
      <c r="C187" s="300"/>
      <c r="D187" s="301"/>
      <c r="E187" s="301"/>
      <c r="F187" s="301"/>
      <c r="G187" s="301"/>
      <c r="H187" s="301"/>
      <c r="I187" s="301"/>
      <c r="J187" s="88"/>
      <c r="K187" s="88"/>
      <c r="L187" s="89"/>
      <c r="M187" s="298"/>
      <c r="N187" s="302"/>
    </row>
    <row r="188" spans="1:14" s="303" customFormat="1" ht="12.75" hidden="1" customHeight="1" x14ac:dyDescent="0.2">
      <c r="A188" s="298"/>
      <c r="B188" s="299"/>
      <c r="C188" s="300"/>
      <c r="D188" s="301"/>
      <c r="E188" s="301"/>
      <c r="F188" s="301"/>
      <c r="G188" s="301"/>
      <c r="H188" s="301"/>
      <c r="I188" s="301"/>
      <c r="J188" s="88"/>
      <c r="K188" s="88"/>
      <c r="L188" s="89"/>
      <c r="M188" s="298"/>
      <c r="N188" s="302"/>
    </row>
    <row r="189" spans="1:14" s="303" customFormat="1" ht="12.75" hidden="1" customHeight="1" x14ac:dyDescent="0.2">
      <c r="A189" s="298"/>
      <c r="B189" s="299"/>
      <c r="C189" s="300"/>
      <c r="D189" s="301"/>
      <c r="E189" s="301"/>
      <c r="F189" s="301"/>
      <c r="G189" s="301"/>
      <c r="H189" s="301"/>
      <c r="I189" s="301"/>
      <c r="J189" s="88"/>
      <c r="K189" s="88"/>
      <c r="L189" s="89"/>
      <c r="M189" s="298"/>
      <c r="N189" s="302"/>
    </row>
    <row r="190" spans="1:14" s="303" customFormat="1" ht="12.75" hidden="1" customHeight="1" x14ac:dyDescent="0.2">
      <c r="A190" s="298"/>
      <c r="B190" s="299"/>
      <c r="C190" s="300"/>
      <c r="D190" s="301"/>
      <c r="E190" s="301"/>
      <c r="F190" s="301"/>
      <c r="G190" s="301"/>
      <c r="H190" s="301"/>
      <c r="I190" s="301"/>
      <c r="J190" s="88"/>
      <c r="K190" s="88"/>
      <c r="L190" s="89"/>
      <c r="M190" s="298"/>
      <c r="N190" s="302"/>
    </row>
    <row r="191" spans="1:14" s="303" customFormat="1" ht="12.75" hidden="1" customHeight="1" x14ac:dyDescent="0.2">
      <c r="A191" s="298"/>
      <c r="B191" s="299"/>
      <c r="C191" s="300"/>
      <c r="D191" s="301"/>
      <c r="E191" s="301"/>
      <c r="F191" s="301"/>
      <c r="G191" s="301"/>
      <c r="H191" s="301"/>
      <c r="I191" s="301"/>
      <c r="J191" s="88"/>
      <c r="K191" s="88"/>
      <c r="L191" s="89"/>
      <c r="M191" s="298"/>
      <c r="N191" s="302"/>
    </row>
    <row r="192" spans="1:14" s="303" customFormat="1" ht="12.75" hidden="1" customHeight="1" x14ac:dyDescent="0.2">
      <c r="A192" s="298"/>
      <c r="B192" s="299"/>
      <c r="C192" s="300"/>
      <c r="D192" s="301"/>
      <c r="E192" s="301"/>
      <c r="F192" s="301"/>
      <c r="G192" s="301"/>
      <c r="H192" s="301"/>
      <c r="I192" s="301"/>
      <c r="J192" s="88"/>
      <c r="K192" s="88"/>
      <c r="L192" s="89"/>
      <c r="M192" s="298"/>
      <c r="N192" s="302"/>
    </row>
    <row r="193" spans="1:14" s="303" customFormat="1" ht="12.75" hidden="1" customHeight="1" x14ac:dyDescent="0.2">
      <c r="A193" s="298"/>
      <c r="B193" s="299"/>
      <c r="C193" s="304"/>
      <c r="D193" s="305"/>
      <c r="E193" s="305"/>
      <c r="F193" s="305"/>
      <c r="G193" s="305"/>
      <c r="H193" s="305"/>
      <c r="I193" s="305"/>
      <c r="J193" s="86"/>
      <c r="K193" s="86"/>
      <c r="L193" s="232"/>
      <c r="M193" s="298"/>
      <c r="N193" s="302"/>
    </row>
    <row r="194" spans="1:14" s="309" customFormat="1" ht="19.5" customHeight="1" x14ac:dyDescent="0.35">
      <c r="A194" s="28" t="s">
        <v>77</v>
      </c>
      <c r="B194" s="283"/>
      <c r="C194" s="284" t="s">
        <v>80</v>
      </c>
      <c r="D194" s="306"/>
      <c r="E194" s="306"/>
      <c r="F194" s="306"/>
      <c r="G194" s="306"/>
      <c r="H194" s="306"/>
      <c r="I194" s="306"/>
      <c r="J194" s="306"/>
      <c r="K194" s="306"/>
      <c r="L194" s="306"/>
      <c r="M194" s="307"/>
      <c r="N194" s="308"/>
    </row>
    <row r="195" spans="1:14" s="291" customFormat="1" ht="6.75" customHeight="1" x14ac:dyDescent="0.25">
      <c r="A195" s="286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6"/>
      <c r="N195" s="290"/>
    </row>
    <row r="196" spans="1:14" s="291" customFormat="1" ht="19.5" customHeight="1" x14ac:dyDescent="0.25">
      <c r="A196" s="286"/>
      <c r="B196" s="289"/>
      <c r="C196" s="288" t="s">
        <v>81</v>
      </c>
      <c r="D196" s="289"/>
      <c r="E196" s="289"/>
      <c r="F196" s="289"/>
      <c r="G196" s="289"/>
      <c r="H196" s="289"/>
      <c r="I196" s="289"/>
      <c r="J196" s="289"/>
      <c r="K196" s="289"/>
      <c r="L196" s="289"/>
      <c r="M196" s="286"/>
      <c r="N196" s="290"/>
    </row>
    <row r="197" spans="1:14" s="287" customFormat="1" ht="19.5" customHeight="1" x14ac:dyDescent="0.2">
      <c r="A197" s="288"/>
      <c r="B197" s="289"/>
      <c r="C197" s="310" t="s">
        <v>82</v>
      </c>
      <c r="D197" s="289"/>
      <c r="E197" s="289"/>
      <c r="F197" s="289"/>
      <c r="G197" s="289"/>
      <c r="H197" s="289"/>
      <c r="I197" s="289"/>
      <c r="J197" s="289"/>
      <c r="K197" s="289"/>
      <c r="L197" s="289"/>
      <c r="M197" s="288"/>
      <c r="N197" s="311"/>
    </row>
    <row r="198" spans="1:14" s="287" customFormat="1" ht="19.5" customHeight="1" x14ac:dyDescent="0.2">
      <c r="A198" s="288"/>
      <c r="B198" s="289"/>
      <c r="C198" s="310"/>
      <c r="D198" s="289"/>
      <c r="E198" s="289"/>
      <c r="F198" s="289"/>
      <c r="G198" s="289"/>
      <c r="H198" s="289"/>
      <c r="I198" s="289"/>
      <c r="J198" s="289"/>
      <c r="K198" s="289"/>
      <c r="L198" s="289"/>
      <c r="M198" s="288"/>
      <c r="N198" s="311"/>
    </row>
    <row r="199" spans="1:14" s="245" customFormat="1" x14ac:dyDescent="0.2">
      <c r="A199" s="243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43"/>
      <c r="N199" s="244"/>
    </row>
    <row r="200" spans="1:14" s="245" customFormat="1" ht="67.5" customHeight="1" x14ac:dyDescent="0.2">
      <c r="A200" s="243"/>
      <c r="B200" s="19"/>
      <c r="C200" s="385" t="s">
        <v>120</v>
      </c>
      <c r="D200" s="462" t="s">
        <v>144</v>
      </c>
      <c r="E200" s="463"/>
      <c r="F200" s="463"/>
      <c r="G200" s="463"/>
      <c r="H200" s="463"/>
      <c r="I200" s="463"/>
      <c r="J200" s="463"/>
      <c r="K200" s="463"/>
      <c r="L200" s="19"/>
      <c r="M200" s="243"/>
      <c r="N200" s="244"/>
    </row>
    <row r="201" spans="1:14" s="245" customFormat="1" x14ac:dyDescent="0.2">
      <c r="A201" s="243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43"/>
      <c r="N201" s="244"/>
    </row>
    <row r="202" spans="1:14" s="245" customFormat="1" x14ac:dyDescent="0.2">
      <c r="A202" s="243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43"/>
      <c r="N202" s="244"/>
    </row>
    <row r="203" spans="1:14" s="245" customFormat="1" x14ac:dyDescent="0.2">
      <c r="A203" s="243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43"/>
      <c r="N203" s="244"/>
    </row>
    <row r="204" spans="1:14" s="245" customFormat="1" x14ac:dyDescent="0.2">
      <c r="A204" s="243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43"/>
      <c r="N204" s="244"/>
    </row>
    <row r="205" spans="1:14" s="245" customFormat="1" x14ac:dyDescent="0.2">
      <c r="A205" s="243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43"/>
      <c r="N205" s="244"/>
    </row>
    <row r="206" spans="1:14" s="245" customFormat="1" x14ac:dyDescent="0.2">
      <c r="A206" s="243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43"/>
      <c r="N206" s="244"/>
    </row>
    <row r="207" spans="1:14" s="245" customFormat="1" x14ac:dyDescent="0.2">
      <c r="A207" s="243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43"/>
      <c r="N207" s="244"/>
    </row>
    <row r="208" spans="1:14" s="245" customFormat="1" x14ac:dyDescent="0.2">
      <c r="A208" s="243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43"/>
      <c r="N208" s="244"/>
    </row>
    <row r="209" spans="1:14" s="245" customFormat="1" x14ac:dyDescent="0.2">
      <c r="A209" s="243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43"/>
      <c r="N209" s="244"/>
    </row>
    <row r="210" spans="1:14" s="245" customFormat="1" x14ac:dyDescent="0.2">
      <c r="A210" s="243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43"/>
      <c r="N210" s="244"/>
    </row>
    <row r="211" spans="1:14" s="245" customFormat="1" x14ac:dyDescent="0.2">
      <c r="A211" s="243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43"/>
      <c r="N211" s="244"/>
    </row>
    <row r="212" spans="1:14" s="245" customFormat="1" x14ac:dyDescent="0.2">
      <c r="A212" s="243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43"/>
      <c r="N212" s="244"/>
    </row>
    <row r="213" spans="1:14" s="245" customFormat="1" x14ac:dyDescent="0.2">
      <c r="A213" s="243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43"/>
      <c r="N213" s="244"/>
    </row>
    <row r="214" spans="1:14" s="245" customFormat="1" x14ac:dyDescent="0.2">
      <c r="A214" s="243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43"/>
      <c r="N214" s="244"/>
    </row>
    <row r="215" spans="1:14" s="245" customFormat="1" x14ac:dyDescent="0.2">
      <c r="A215" s="243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43"/>
      <c r="N215" s="244"/>
    </row>
    <row r="216" spans="1:14" s="245" customFormat="1" x14ac:dyDescent="0.2">
      <c r="A216" s="243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43"/>
      <c r="N216" s="244"/>
    </row>
    <row r="217" spans="1:14" s="245" customFormat="1" x14ac:dyDescent="0.2">
      <c r="A217" s="243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43"/>
      <c r="N217" s="244"/>
    </row>
    <row r="218" spans="1:14" s="245" customFormat="1" x14ac:dyDescent="0.2">
      <c r="A218" s="243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43"/>
      <c r="N218" s="244"/>
    </row>
    <row r="219" spans="1:14" s="245" customFormat="1" x14ac:dyDescent="0.2">
      <c r="A219" s="243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43"/>
      <c r="N219" s="244"/>
    </row>
    <row r="220" spans="1:14" s="245" customFormat="1" x14ac:dyDescent="0.2">
      <c r="A220" s="243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43"/>
      <c r="N220" s="244"/>
    </row>
    <row r="221" spans="1:14" s="245" customFormat="1" x14ac:dyDescent="0.2">
      <c r="A221" s="243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43"/>
      <c r="N221" s="244"/>
    </row>
    <row r="222" spans="1:14" s="245" customFormat="1" x14ac:dyDescent="0.2">
      <c r="A222" s="243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43"/>
      <c r="N222" s="244"/>
    </row>
    <row r="223" spans="1:14" s="245" customFormat="1" x14ac:dyDescent="0.2">
      <c r="A223" s="243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43"/>
      <c r="N223" s="244"/>
    </row>
    <row r="224" spans="1:14" s="245" customFormat="1" x14ac:dyDescent="0.2">
      <c r="A224" s="243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43"/>
      <c r="N224" s="244"/>
    </row>
    <row r="225" spans="1:14" s="245" customFormat="1" x14ac:dyDescent="0.2">
      <c r="A225" s="243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43"/>
      <c r="N225" s="244"/>
    </row>
    <row r="226" spans="1:14" s="245" customFormat="1" x14ac:dyDescent="0.2">
      <c r="A226" s="243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43"/>
      <c r="N226" s="244"/>
    </row>
    <row r="227" spans="1:14" s="245" customFormat="1" x14ac:dyDescent="0.2">
      <c r="A227" s="243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43"/>
      <c r="N227" s="244"/>
    </row>
    <row r="228" spans="1:14" s="245" customFormat="1" x14ac:dyDescent="0.2">
      <c r="A228" s="243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43"/>
      <c r="N228" s="244"/>
    </row>
    <row r="229" spans="1:14" s="245" customFormat="1" x14ac:dyDescent="0.2">
      <c r="A229" s="243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43"/>
      <c r="N229" s="244"/>
    </row>
    <row r="230" spans="1:14" s="245" customFormat="1" x14ac:dyDescent="0.2">
      <c r="A230" s="243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43"/>
      <c r="N230" s="244"/>
    </row>
    <row r="231" spans="1:14" s="245" customFormat="1" x14ac:dyDescent="0.2">
      <c r="A231" s="243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43"/>
      <c r="N231" s="244"/>
    </row>
    <row r="232" spans="1:14" s="245" customFormat="1" x14ac:dyDescent="0.2">
      <c r="A232" s="243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43"/>
      <c r="N232" s="244"/>
    </row>
    <row r="233" spans="1:14" s="245" customFormat="1" x14ac:dyDescent="0.2">
      <c r="A233" s="243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43"/>
      <c r="N233" s="244"/>
    </row>
    <row r="234" spans="1:14" s="245" customFormat="1" x14ac:dyDescent="0.2">
      <c r="A234" s="243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43"/>
      <c r="N234" s="244"/>
    </row>
    <row r="235" spans="1:14" s="245" customFormat="1" x14ac:dyDescent="0.2">
      <c r="A235" s="243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43"/>
      <c r="N235" s="244"/>
    </row>
    <row r="236" spans="1:14" s="245" customFormat="1" x14ac:dyDescent="0.2">
      <c r="A236" s="243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43"/>
      <c r="N236" s="244"/>
    </row>
    <row r="237" spans="1:14" s="245" customFormat="1" x14ac:dyDescent="0.2">
      <c r="A237" s="243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43"/>
      <c r="N237" s="244"/>
    </row>
    <row r="238" spans="1:14" s="245" customFormat="1" x14ac:dyDescent="0.2">
      <c r="A238" s="243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43"/>
      <c r="N238" s="244"/>
    </row>
    <row r="239" spans="1:14" s="245" customFormat="1" x14ac:dyDescent="0.2">
      <c r="A239" s="243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43"/>
      <c r="N239" s="244"/>
    </row>
    <row r="240" spans="1:14" s="245" customFormat="1" x14ac:dyDescent="0.2">
      <c r="A240" s="243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43"/>
      <c r="N240" s="244"/>
    </row>
    <row r="241" spans="1:14" s="245" customFormat="1" x14ac:dyDescent="0.2">
      <c r="A241" s="243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43"/>
      <c r="N241" s="244"/>
    </row>
    <row r="242" spans="1:14" s="245" customFormat="1" x14ac:dyDescent="0.2">
      <c r="A242" s="243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43"/>
      <c r="N242" s="244"/>
    </row>
    <row r="243" spans="1:14" s="245" customFormat="1" x14ac:dyDescent="0.2">
      <c r="A243" s="243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43"/>
      <c r="N243" s="244"/>
    </row>
    <row r="244" spans="1:14" s="245" customFormat="1" x14ac:dyDescent="0.2">
      <c r="A244" s="243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43"/>
      <c r="N244" s="244"/>
    </row>
    <row r="245" spans="1:14" s="245" customFormat="1" x14ac:dyDescent="0.2">
      <c r="A245" s="243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43"/>
      <c r="N245" s="244"/>
    </row>
    <row r="246" spans="1:14" s="245" customFormat="1" x14ac:dyDescent="0.2">
      <c r="A246" s="243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43"/>
      <c r="N246" s="244"/>
    </row>
    <row r="247" spans="1:14" s="245" customFormat="1" x14ac:dyDescent="0.2">
      <c r="A247" s="243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43"/>
      <c r="N247" s="244"/>
    </row>
    <row r="248" spans="1:14" s="245" customFormat="1" x14ac:dyDescent="0.2">
      <c r="A248" s="243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243"/>
      <c r="N248" s="244"/>
    </row>
    <row r="249" spans="1:14" s="245" customFormat="1" x14ac:dyDescent="0.2">
      <c r="A249" s="243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243"/>
      <c r="N249" s="244"/>
    </row>
    <row r="250" spans="1:14" s="245" customFormat="1" x14ac:dyDescent="0.2">
      <c r="A250" s="243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43"/>
      <c r="N250" s="244"/>
    </row>
    <row r="251" spans="1:14" s="245" customFormat="1" x14ac:dyDescent="0.2">
      <c r="A251" s="243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43"/>
      <c r="N251" s="244"/>
    </row>
    <row r="252" spans="1:14" s="245" customFormat="1" x14ac:dyDescent="0.2">
      <c r="A252" s="243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43"/>
      <c r="N252" s="244"/>
    </row>
    <row r="253" spans="1:14" s="245" customFormat="1" x14ac:dyDescent="0.2">
      <c r="A253" s="243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43"/>
      <c r="N253" s="244"/>
    </row>
    <row r="254" spans="1:14" s="245" customFormat="1" x14ac:dyDescent="0.2">
      <c r="A254" s="243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43"/>
      <c r="N254" s="244"/>
    </row>
    <row r="255" spans="1:14" s="245" customFormat="1" x14ac:dyDescent="0.2">
      <c r="A255" s="243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43"/>
      <c r="N255" s="244"/>
    </row>
    <row r="256" spans="1:14" s="245" customFormat="1" x14ac:dyDescent="0.2">
      <c r="A256" s="243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43"/>
      <c r="N256" s="244"/>
    </row>
    <row r="257" spans="1:14" s="245" customFormat="1" x14ac:dyDescent="0.2">
      <c r="A257" s="243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43"/>
      <c r="N257" s="244"/>
    </row>
  </sheetData>
  <sheetProtection password="9CFF" sheet="1" objects="1" scenarios="1" selectLockedCells="1"/>
  <mergeCells count="32">
    <mergeCell ref="K31:L31"/>
    <mergeCell ref="E32:F32"/>
    <mergeCell ref="G32:H32"/>
    <mergeCell ref="K32:L32"/>
    <mergeCell ref="B1:K1"/>
    <mergeCell ref="E3:K3"/>
    <mergeCell ref="D5:K5"/>
    <mergeCell ref="H18:J19"/>
    <mergeCell ref="H21:I21"/>
    <mergeCell ref="H22:I22"/>
    <mergeCell ref="H23:I23"/>
    <mergeCell ref="H24:I24"/>
    <mergeCell ref="H25:I25"/>
    <mergeCell ref="C31:C32"/>
    <mergeCell ref="I31:J31"/>
    <mergeCell ref="C77:C78"/>
    <mergeCell ref="I77:J77"/>
    <mergeCell ref="K77:L77"/>
    <mergeCell ref="E78:F78"/>
    <mergeCell ref="G78:H78"/>
    <mergeCell ref="K78:L78"/>
    <mergeCell ref="C113:C114"/>
    <mergeCell ref="I113:J113"/>
    <mergeCell ref="K113:L113"/>
    <mergeCell ref="E114:F114"/>
    <mergeCell ref="G114:H114"/>
    <mergeCell ref="K114:L114"/>
    <mergeCell ref="G163:H163"/>
    <mergeCell ref="I163:J163"/>
    <mergeCell ref="K163:L163"/>
    <mergeCell ref="D166:F166"/>
    <mergeCell ref="D200:K200"/>
  </mergeCells>
  <conditionalFormatting sqref="E71 E107 K146:K147 E21 H21 E35 G35 I35 G48 I48 E87 G87 I87 K87 I39 G39 H23 E23 E25 H25 E37 E39 E47:E48 E73 E75 E85 E81 E109 E111">
    <cfRule type="cellIs" dxfId="73" priority="37" stopIfTrue="1" operator="greaterThan">
      <formula>0</formula>
    </cfRule>
  </conditionalFormatting>
  <conditionalFormatting sqref="K35 K39">
    <cfRule type="cellIs" dxfId="72" priority="36" stopIfTrue="1" operator="greaterThan">
      <formula>0</formula>
    </cfRule>
  </conditionalFormatting>
  <conditionalFormatting sqref="G139:G142">
    <cfRule type="cellIs" dxfId="71" priority="35" stopIfTrue="1" operator="greaterThan">
      <formula>0</formula>
    </cfRule>
  </conditionalFormatting>
  <conditionalFormatting sqref="K48">
    <cfRule type="cellIs" dxfId="70" priority="34" stopIfTrue="1" operator="greaterThan">
      <formula>0</formula>
    </cfRule>
  </conditionalFormatting>
  <conditionalFormatting sqref="G81">
    <cfRule type="cellIs" dxfId="69" priority="33" stopIfTrue="1" operator="greaterThan">
      <formula>0</formula>
    </cfRule>
  </conditionalFormatting>
  <conditionalFormatting sqref="I81">
    <cfRule type="cellIs" dxfId="68" priority="32" stopIfTrue="1" operator="greaterThan">
      <formula>0</formula>
    </cfRule>
  </conditionalFormatting>
  <conditionalFormatting sqref="K81">
    <cfRule type="cellIs" dxfId="67" priority="31" stopIfTrue="1" operator="greaterThan">
      <formula>0</formula>
    </cfRule>
  </conditionalFormatting>
  <conditionalFormatting sqref="E22 H22">
    <cfRule type="cellIs" dxfId="66" priority="30" stopIfTrue="1" operator="greaterThan">
      <formula>0</formula>
    </cfRule>
  </conditionalFormatting>
  <conditionalFormatting sqref="H24 E24">
    <cfRule type="cellIs" dxfId="65" priority="29" stopIfTrue="1" operator="greaterThan">
      <formula>0</formula>
    </cfRule>
  </conditionalFormatting>
  <conditionalFormatting sqref="E36">
    <cfRule type="cellIs" dxfId="64" priority="28" stopIfTrue="1" operator="greaterThan">
      <formula>0</formula>
    </cfRule>
  </conditionalFormatting>
  <conditionalFormatting sqref="E38">
    <cfRule type="cellIs" dxfId="63" priority="27" stopIfTrue="1" operator="greaterThan">
      <formula>0</formula>
    </cfRule>
  </conditionalFormatting>
  <conditionalFormatting sqref="G42">
    <cfRule type="cellIs" dxfId="62" priority="26" stopIfTrue="1" operator="greaterThan">
      <formula>0</formula>
    </cfRule>
  </conditionalFormatting>
  <conditionalFormatting sqref="I42">
    <cfRule type="cellIs" dxfId="61" priority="25" stopIfTrue="1" operator="greaterThan">
      <formula>0</formula>
    </cfRule>
  </conditionalFormatting>
  <conditionalFormatting sqref="K42">
    <cfRule type="cellIs" dxfId="60" priority="24" stopIfTrue="1" operator="greaterThan">
      <formula>0</formula>
    </cfRule>
  </conditionalFormatting>
  <conditionalFormatting sqref="E42">
    <cfRule type="cellIs" dxfId="59" priority="23" stopIfTrue="1" operator="greaterThan">
      <formula>0</formula>
    </cfRule>
  </conditionalFormatting>
  <conditionalFormatting sqref="E44">
    <cfRule type="cellIs" dxfId="58" priority="22" stopIfTrue="1" operator="greaterThan">
      <formula>0</formula>
    </cfRule>
  </conditionalFormatting>
  <conditionalFormatting sqref="E72">
    <cfRule type="cellIs" dxfId="57" priority="21" stopIfTrue="1" operator="greaterThan">
      <formula>0</formula>
    </cfRule>
  </conditionalFormatting>
  <conditionalFormatting sqref="E74">
    <cfRule type="cellIs" dxfId="56" priority="20" stopIfTrue="1" operator="greaterThan">
      <formula>0</formula>
    </cfRule>
  </conditionalFormatting>
  <conditionalFormatting sqref="E110">
    <cfRule type="cellIs" dxfId="55" priority="18" stopIfTrue="1" operator="greaterThan">
      <formula>0</formula>
    </cfRule>
  </conditionalFormatting>
  <conditionalFormatting sqref="E108">
    <cfRule type="cellIs" dxfId="54" priority="19" stopIfTrue="1" operator="greaterThan">
      <formula>0</formula>
    </cfRule>
  </conditionalFormatting>
  <conditionalFormatting sqref="G37 I37">
    <cfRule type="cellIs" dxfId="53" priority="17" stopIfTrue="1" operator="greaterThan">
      <formula>0</formula>
    </cfRule>
  </conditionalFormatting>
  <conditionalFormatting sqref="K37">
    <cfRule type="cellIs" dxfId="52" priority="16" stopIfTrue="1" operator="greaterThan">
      <formula>0</formula>
    </cfRule>
  </conditionalFormatting>
  <conditionalFormatting sqref="E83">
    <cfRule type="cellIs" dxfId="51" priority="15" stopIfTrue="1" operator="greaterThan">
      <formula>0</formula>
    </cfRule>
  </conditionalFormatting>
  <conditionalFormatting sqref="E43">
    <cfRule type="cellIs" dxfId="50" priority="14" stopIfTrue="1" operator="greaterThan">
      <formula>0</formula>
    </cfRule>
  </conditionalFormatting>
  <conditionalFormatting sqref="E82">
    <cfRule type="cellIs" dxfId="49" priority="13" stopIfTrue="1" operator="greaterThan">
      <formula>0</formula>
    </cfRule>
  </conditionalFormatting>
  <conditionalFormatting sqref="K82">
    <cfRule type="cellIs" dxfId="48" priority="10" stopIfTrue="1" operator="greaterThan">
      <formula>0</formula>
    </cfRule>
  </conditionalFormatting>
  <conditionalFormatting sqref="G82">
    <cfRule type="cellIs" dxfId="47" priority="12" stopIfTrue="1" operator="greaterThan">
      <formula>0</formula>
    </cfRule>
  </conditionalFormatting>
  <conditionalFormatting sqref="I82">
    <cfRule type="cellIs" dxfId="46" priority="11" stopIfTrue="1" operator="greaterThan">
      <formula>0</formula>
    </cfRule>
  </conditionalFormatting>
  <conditionalFormatting sqref="E84">
    <cfRule type="cellIs" dxfId="45" priority="9" stopIfTrue="1" operator="greaterThan">
      <formula>0</formula>
    </cfRule>
  </conditionalFormatting>
  <conditionalFormatting sqref="E86">
    <cfRule type="cellIs" dxfId="44" priority="8" stopIfTrue="1" operator="greaterThan">
      <formula>0</formula>
    </cfRule>
  </conditionalFormatting>
  <conditionalFormatting sqref="E45:E46">
    <cfRule type="cellIs" dxfId="43" priority="7" stopIfTrue="1" operator="greaterThan">
      <formula>0</formula>
    </cfRule>
  </conditionalFormatting>
  <conditionalFormatting sqref="G43">
    <cfRule type="cellIs" dxfId="42" priority="6" stopIfTrue="1" operator="greaterThan">
      <formula>0</formula>
    </cfRule>
  </conditionalFormatting>
  <conditionalFormatting sqref="I43">
    <cfRule type="cellIs" dxfId="41" priority="5" stopIfTrue="1" operator="greaterThan">
      <formula>0</formula>
    </cfRule>
  </conditionalFormatting>
  <conditionalFormatting sqref="K43">
    <cfRule type="cellIs" dxfId="40" priority="4" stopIfTrue="1" operator="greaterThan">
      <formula>0</formula>
    </cfRule>
  </conditionalFormatting>
  <conditionalFormatting sqref="G47 I47 K47">
    <cfRule type="cellIs" dxfId="39" priority="3" stopIfTrue="1" operator="greaterThan">
      <formula>0</formula>
    </cfRule>
  </conditionalFormatting>
  <conditionalFormatting sqref="G86 I86 K86">
    <cfRule type="cellIs" dxfId="38" priority="2" stopIfTrue="1" operator="greaterThan">
      <formula>0</formula>
    </cfRule>
  </conditionalFormatting>
  <conditionalFormatting sqref="E3:K3">
    <cfRule type="cellIs" dxfId="37" priority="1" stopIfTrue="1" operator="greaterThan">
      <formula>0</formula>
    </cfRule>
  </conditionalFormatting>
  <printOptions horizontalCentered="1"/>
  <pageMargins left="0.39370078740157483" right="0.39370078740157483" top="0.6692913385826772" bottom="0.35433070866141736" header="0.39370078740157483" footer="0.51181102362204722"/>
  <pageSetup paperSize="9" scale="45" firstPageNumber="0" fitToHeight="4" orientation="portrait" r:id="rId1"/>
  <headerFooter alignWithMargins="0">
    <oddHeader>&amp;L&amp;"Tahoma,Standard"&amp;12Seite &amp;P von &amp;N&amp;R&amp;"Tahoma,Fett"&amp;14Vordruck 2
Linienlos D2</oddHeader>
  </headerFooter>
  <rowBreaks count="1" manualBreakCount="1">
    <brk id="10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7"/>
  <sheetViews>
    <sheetView showGridLines="0" zoomScale="90" zoomScaleNormal="90" zoomScaleSheetLayoutView="100" workbookViewId="0">
      <pane ySplit="10" topLeftCell="A17" activePane="bottomLeft" state="frozen"/>
      <selection activeCell="A11" sqref="A11"/>
      <selection pane="bottomLeft" activeCell="E44" sqref="E44"/>
    </sheetView>
  </sheetViews>
  <sheetFormatPr baseColWidth="10" defaultRowHeight="12.75" x14ac:dyDescent="0.2"/>
  <cols>
    <col min="1" max="1" width="5.5703125" style="18" customWidth="1"/>
    <col min="2" max="2" width="2.42578125" style="19" customWidth="1"/>
    <col min="3" max="3" width="6" style="19" customWidth="1"/>
    <col min="4" max="4" width="51" style="19" bestFit="1" customWidth="1"/>
    <col min="5" max="5" width="22.140625" style="19" customWidth="1"/>
    <col min="6" max="6" width="7.5703125" style="19" customWidth="1"/>
    <col min="7" max="7" width="22.140625" style="19" customWidth="1"/>
    <col min="8" max="8" width="8.7109375" style="19" customWidth="1"/>
    <col min="9" max="9" width="22.140625" style="19" customWidth="1"/>
    <col min="10" max="10" width="9.140625" style="19" customWidth="1"/>
    <col min="11" max="11" width="22.7109375" style="19" customWidth="1"/>
    <col min="12" max="12" width="8.140625" style="19" customWidth="1"/>
    <col min="13" max="13" width="0.7109375" style="18" customWidth="1"/>
    <col min="14" max="14" width="11.42578125" style="3"/>
    <col min="15" max="15" width="15.7109375" style="3" customWidth="1"/>
    <col min="16" max="23" width="11.42578125" style="3"/>
    <col min="24" max="16384" width="11.42578125" style="4"/>
  </cols>
  <sheetData>
    <row r="1" spans="1:23" ht="26.25" customHeight="1" x14ac:dyDescent="0.4">
      <c r="A1" s="1"/>
      <c r="B1" s="475" t="s">
        <v>129</v>
      </c>
      <c r="C1" s="475"/>
      <c r="D1" s="475"/>
      <c r="E1" s="475"/>
      <c r="F1" s="475"/>
      <c r="G1" s="475"/>
      <c r="H1" s="475"/>
      <c r="I1" s="475"/>
      <c r="J1" s="475"/>
      <c r="K1" s="475"/>
      <c r="L1" s="2"/>
      <c r="M1" s="1"/>
    </row>
    <row r="2" spans="1:23" ht="6" customHeight="1" thickBot="1" x14ac:dyDescent="0.45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2"/>
      <c r="M2" s="1"/>
    </row>
    <row r="3" spans="1:23" ht="25.5" customHeight="1" thickBot="1" x14ac:dyDescent="0.45">
      <c r="A3" s="4"/>
      <c r="B3" s="5"/>
      <c r="C3" s="6"/>
      <c r="D3" s="7" t="s">
        <v>0</v>
      </c>
      <c r="E3" s="476"/>
      <c r="F3" s="476"/>
      <c r="G3" s="476"/>
      <c r="H3" s="476"/>
      <c r="I3" s="476"/>
      <c r="J3" s="476"/>
      <c r="K3" s="476"/>
      <c r="L3" s="2"/>
      <c r="M3" s="1"/>
    </row>
    <row r="4" spans="1:23" ht="4.5" customHeight="1" x14ac:dyDescent="0.4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2"/>
      <c r="M4" s="1"/>
    </row>
    <row r="5" spans="1:23" ht="15.75" customHeight="1" x14ac:dyDescent="0.3">
      <c r="A5" s="8"/>
      <c r="B5" s="9"/>
      <c r="C5" s="10"/>
      <c r="D5" s="477" t="s">
        <v>1</v>
      </c>
      <c r="E5" s="477"/>
      <c r="F5" s="477"/>
      <c r="G5" s="477"/>
      <c r="H5" s="477"/>
      <c r="I5" s="477"/>
      <c r="J5" s="477"/>
      <c r="K5" s="477"/>
      <c r="L5" s="9"/>
      <c r="M5" s="1"/>
    </row>
    <row r="6" spans="1:23" ht="6" customHeight="1" x14ac:dyDescent="0.3">
      <c r="A6" s="8"/>
      <c r="B6" s="11"/>
      <c r="C6" s="10"/>
      <c r="D6" s="10"/>
      <c r="E6" s="10"/>
      <c r="F6" s="10"/>
      <c r="G6" s="10"/>
      <c r="H6" s="10"/>
      <c r="I6" s="10"/>
      <c r="J6" s="10"/>
      <c r="K6" s="10"/>
      <c r="L6" s="9"/>
      <c r="M6" s="1"/>
    </row>
    <row r="7" spans="1:23" ht="15.75" customHeight="1" x14ac:dyDescent="0.3">
      <c r="A7" s="8"/>
      <c r="B7" s="11"/>
      <c r="C7" s="12"/>
      <c r="D7" s="13"/>
      <c r="E7" s="13"/>
      <c r="F7" s="13"/>
      <c r="G7" s="14" t="s">
        <v>2</v>
      </c>
      <c r="H7" s="13"/>
      <c r="I7" s="13"/>
      <c r="J7" s="13"/>
      <c r="K7" s="13"/>
      <c r="L7" s="9"/>
      <c r="M7" s="1"/>
    </row>
    <row r="8" spans="1:23" ht="6.75" customHeight="1" x14ac:dyDescent="0.3">
      <c r="A8" s="8"/>
      <c r="B8" s="11"/>
      <c r="C8" s="10"/>
      <c r="D8" s="10"/>
      <c r="E8" s="10"/>
      <c r="F8" s="10"/>
      <c r="G8" s="10"/>
      <c r="H8" s="10"/>
      <c r="I8" s="10"/>
      <c r="J8" s="10"/>
      <c r="K8" s="10"/>
      <c r="L8" s="9"/>
      <c r="M8" s="1"/>
    </row>
    <row r="9" spans="1:23" ht="20.25" x14ac:dyDescent="0.3">
      <c r="A9" s="8"/>
      <c r="B9" s="11"/>
      <c r="C9" s="10"/>
      <c r="D9" s="10"/>
      <c r="E9" s="15" t="s">
        <v>3</v>
      </c>
      <c r="F9" s="16"/>
      <c r="G9" s="17"/>
      <c r="H9" s="16"/>
      <c r="I9" s="17"/>
      <c r="J9" s="17"/>
      <c r="K9" s="10"/>
      <c r="L9" s="9"/>
      <c r="M9" s="1"/>
    </row>
    <row r="10" spans="1:23" ht="2.25" customHeight="1" x14ac:dyDescent="0.25">
      <c r="E10" s="20"/>
      <c r="F10" s="20"/>
      <c r="G10" s="21"/>
      <c r="H10" s="20"/>
      <c r="I10" s="21"/>
      <c r="J10" s="21"/>
      <c r="K10" s="22"/>
    </row>
    <row r="11" spans="1:23" s="23" customFormat="1" ht="21.75" customHeight="1" x14ac:dyDescent="0.25">
      <c r="D11" s="24"/>
      <c r="E11" s="20"/>
      <c r="F11" s="20"/>
      <c r="G11" s="20"/>
      <c r="H11" s="20"/>
      <c r="I11" s="20"/>
      <c r="J11" s="20"/>
      <c r="K11" s="20"/>
      <c r="L11" s="25"/>
      <c r="M11" s="26"/>
      <c r="N11" s="27"/>
    </row>
    <row r="12" spans="1:23" s="23" customFormat="1" ht="19.5" customHeight="1" x14ac:dyDescent="0.35">
      <c r="A12" s="28" t="s">
        <v>4</v>
      </c>
      <c r="B12" s="26" t="s">
        <v>101</v>
      </c>
      <c r="C12" s="24"/>
      <c r="D12" s="24"/>
      <c r="L12" s="25"/>
      <c r="M12" s="26"/>
      <c r="N12" s="27"/>
    </row>
    <row r="13" spans="1:23" s="23" customFormat="1" ht="19.5" customHeight="1" x14ac:dyDescent="0.35">
      <c r="A13" s="28"/>
      <c r="B13" s="26" t="s">
        <v>130</v>
      </c>
      <c r="C13" s="24"/>
      <c r="D13" s="24"/>
      <c r="L13" s="25"/>
      <c r="M13" s="26"/>
      <c r="N13" s="27"/>
    </row>
    <row r="14" spans="1:23" ht="6.75" customHeight="1" x14ac:dyDescent="0.2">
      <c r="O14" s="4"/>
      <c r="P14" s="4"/>
      <c r="Q14" s="4"/>
      <c r="R14" s="4"/>
      <c r="S14" s="4"/>
      <c r="T14" s="4"/>
      <c r="U14" s="4"/>
      <c r="V14" s="4"/>
      <c r="W14" s="4"/>
    </row>
    <row r="15" spans="1:23" s="34" customFormat="1" ht="15.75" customHeight="1" x14ac:dyDescent="0.2">
      <c r="A15" s="29" t="s">
        <v>5</v>
      </c>
      <c r="B15" s="30" t="s">
        <v>6</v>
      </c>
      <c r="C15" s="31"/>
      <c r="D15" s="32"/>
      <c r="E15" s="31"/>
      <c r="F15" s="31"/>
      <c r="G15" s="31"/>
      <c r="H15" s="31"/>
      <c r="I15" s="31"/>
      <c r="J15" s="31"/>
      <c r="K15" s="31"/>
      <c r="L15" s="31"/>
      <c r="M15" s="29"/>
      <c r="N15" s="33"/>
    </row>
    <row r="16" spans="1:23" s="40" customFormat="1" ht="6" customHeight="1" thickBot="1" x14ac:dyDescent="0.25">
      <c r="A16" s="35"/>
      <c r="B16" s="36"/>
      <c r="C16" s="36"/>
      <c r="D16" s="37"/>
      <c r="E16" s="36"/>
      <c r="F16" s="36"/>
      <c r="G16" s="36"/>
      <c r="H16" s="36"/>
      <c r="I16" s="36"/>
      <c r="J16" s="36"/>
      <c r="K16" s="36"/>
      <c r="L16" s="36"/>
      <c r="M16" s="38"/>
      <c r="N16" s="39"/>
    </row>
    <row r="17" spans="1:23" s="49" customFormat="1" ht="15" customHeight="1" x14ac:dyDescent="0.2">
      <c r="A17" s="41"/>
      <c r="B17" s="42" t="s">
        <v>7</v>
      </c>
      <c r="C17" s="43"/>
      <c r="D17" s="44"/>
      <c r="E17" s="44"/>
      <c r="F17" s="45"/>
      <c r="G17" s="44"/>
      <c r="H17" s="42" t="s">
        <v>8</v>
      </c>
      <c r="I17" s="44"/>
      <c r="J17" s="45"/>
      <c r="K17" s="46" t="s">
        <v>9</v>
      </c>
      <c r="L17" s="47"/>
      <c r="M17" s="48"/>
      <c r="N17" s="3"/>
    </row>
    <row r="18" spans="1:23" s="49" customFormat="1" ht="15" customHeight="1" x14ac:dyDescent="0.2">
      <c r="A18" s="41"/>
      <c r="B18" s="50"/>
      <c r="C18" s="51"/>
      <c r="D18" s="52"/>
      <c r="E18" s="52"/>
      <c r="F18" s="53"/>
      <c r="G18" s="52"/>
      <c r="H18" s="478"/>
      <c r="I18" s="478"/>
      <c r="J18" s="478"/>
      <c r="K18" s="54" t="s">
        <v>10</v>
      </c>
      <c r="L18" s="55"/>
      <c r="M18" s="48"/>
      <c r="N18" s="3"/>
    </row>
    <row r="19" spans="1:23" s="49" customFormat="1" ht="15" customHeight="1" x14ac:dyDescent="0.2">
      <c r="A19" s="41"/>
      <c r="B19" s="56" t="s">
        <v>11</v>
      </c>
      <c r="C19" s="51"/>
      <c r="D19" s="52"/>
      <c r="E19" s="52"/>
      <c r="F19" s="53"/>
      <c r="G19" s="52"/>
      <c r="H19" s="478"/>
      <c r="I19" s="478"/>
      <c r="J19" s="478"/>
      <c r="K19" s="57"/>
      <c r="L19" s="55"/>
      <c r="M19" s="48"/>
      <c r="N19" s="3"/>
    </row>
    <row r="20" spans="1:23" s="49" customFormat="1" ht="15" customHeight="1" thickBot="1" x14ac:dyDescent="0.25">
      <c r="A20" s="41"/>
      <c r="B20" s="401" t="s">
        <v>12</v>
      </c>
      <c r="C20" s="402"/>
      <c r="D20" s="403"/>
      <c r="E20" s="403"/>
      <c r="F20" s="404"/>
      <c r="G20" s="52"/>
      <c r="H20" s="405" t="s">
        <v>13</v>
      </c>
      <c r="I20" s="52"/>
      <c r="J20" s="53"/>
      <c r="K20" s="51" t="s">
        <v>14</v>
      </c>
      <c r="L20" s="55"/>
      <c r="M20" s="48"/>
      <c r="N20" s="3"/>
    </row>
    <row r="21" spans="1:23" s="69" customFormat="1" ht="18" customHeight="1" x14ac:dyDescent="0.2">
      <c r="A21" s="63"/>
      <c r="B21" s="407"/>
      <c r="C21" s="408" t="s">
        <v>15</v>
      </c>
      <c r="D21" s="409" t="s">
        <v>131</v>
      </c>
      <c r="E21" s="410"/>
      <c r="F21" s="411" t="s">
        <v>16</v>
      </c>
      <c r="G21" s="412"/>
      <c r="H21" s="479"/>
      <c r="I21" s="479"/>
      <c r="J21" s="411" t="s">
        <v>17</v>
      </c>
      <c r="K21" s="413">
        <f>E21*H21</f>
        <v>0</v>
      </c>
      <c r="L21" s="414" t="s">
        <v>16</v>
      </c>
      <c r="M21" s="75"/>
      <c r="N21" s="68"/>
    </row>
    <row r="22" spans="1:23" s="69" customFormat="1" ht="18" customHeight="1" x14ac:dyDescent="0.2">
      <c r="A22" s="63"/>
      <c r="B22" s="415"/>
      <c r="C22" s="71" t="s">
        <v>135</v>
      </c>
      <c r="D22" s="182" t="s">
        <v>132</v>
      </c>
      <c r="E22" s="398"/>
      <c r="F22" s="326" t="s">
        <v>16</v>
      </c>
      <c r="G22" s="399"/>
      <c r="H22" s="481"/>
      <c r="I22" s="481"/>
      <c r="J22" s="326" t="s">
        <v>17</v>
      </c>
      <c r="K22" s="400">
        <f>E22*H22</f>
        <v>0</v>
      </c>
      <c r="L22" s="416" t="s">
        <v>16</v>
      </c>
      <c r="M22" s="75"/>
      <c r="N22" s="68"/>
    </row>
    <row r="23" spans="1:23" s="69" customFormat="1" ht="18" customHeight="1" x14ac:dyDescent="0.2">
      <c r="A23" s="63"/>
      <c r="B23" s="415"/>
      <c r="C23" s="337" t="s">
        <v>103</v>
      </c>
      <c r="D23" s="72" t="s">
        <v>133</v>
      </c>
      <c r="E23" s="338"/>
      <c r="F23" s="67" t="s">
        <v>16</v>
      </c>
      <c r="G23" s="377"/>
      <c r="H23" s="480"/>
      <c r="I23" s="480"/>
      <c r="J23" s="67" t="s">
        <v>17</v>
      </c>
      <c r="K23" s="371">
        <f>E23*H23</f>
        <v>0</v>
      </c>
      <c r="L23" s="417" t="s">
        <v>16</v>
      </c>
      <c r="M23" s="75"/>
      <c r="N23" s="68"/>
    </row>
    <row r="24" spans="1:23" s="69" customFormat="1" ht="18" customHeight="1" x14ac:dyDescent="0.2">
      <c r="A24" s="63"/>
      <c r="B24" s="415"/>
      <c r="C24" s="337" t="s">
        <v>136</v>
      </c>
      <c r="D24" s="72" t="s">
        <v>134</v>
      </c>
      <c r="E24" s="338"/>
      <c r="F24" s="67" t="s">
        <v>16</v>
      </c>
      <c r="G24" s="377"/>
      <c r="H24" s="480"/>
      <c r="I24" s="480"/>
      <c r="J24" s="67" t="s">
        <v>17</v>
      </c>
      <c r="K24" s="371">
        <f>E24*H24</f>
        <v>0</v>
      </c>
      <c r="L24" s="417" t="s">
        <v>16</v>
      </c>
      <c r="M24" s="75"/>
      <c r="N24" s="68"/>
    </row>
    <row r="25" spans="1:23" s="69" customFormat="1" ht="18" customHeight="1" thickBot="1" x14ac:dyDescent="0.25">
      <c r="A25" s="63"/>
      <c r="B25" s="418"/>
      <c r="C25" s="419" t="s">
        <v>87</v>
      </c>
      <c r="D25" s="420" t="s">
        <v>86</v>
      </c>
      <c r="E25" s="421"/>
      <c r="F25" s="422" t="s">
        <v>16</v>
      </c>
      <c r="G25" s="423"/>
      <c r="H25" s="474"/>
      <c r="I25" s="474"/>
      <c r="J25" s="424" t="s">
        <v>17</v>
      </c>
      <c r="K25" s="425">
        <f>E25*H25</f>
        <v>0</v>
      </c>
      <c r="L25" s="426" t="s">
        <v>16</v>
      </c>
      <c r="M25" s="75"/>
      <c r="N25" s="68"/>
    </row>
    <row r="26" spans="1:23" s="12" customFormat="1" ht="24" customHeight="1" thickBot="1" x14ac:dyDescent="0.25">
      <c r="A26" s="76"/>
      <c r="B26" s="77"/>
      <c r="C26" s="77"/>
      <c r="D26" s="77"/>
      <c r="E26" s="78"/>
      <c r="F26" s="79"/>
      <c r="G26" s="80"/>
      <c r="H26" s="79"/>
      <c r="I26" s="81"/>
      <c r="J26" s="81" t="s">
        <v>121</v>
      </c>
      <c r="K26" s="406">
        <f>SUM(K21:K25)</f>
        <v>0</v>
      </c>
      <c r="L26" s="227" t="s">
        <v>16</v>
      </c>
      <c r="M26" s="84"/>
      <c r="N26" s="68"/>
    </row>
    <row r="27" spans="1:23" ht="8.25" customHeight="1" x14ac:dyDescent="0.2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O27" s="4"/>
      <c r="P27" s="4"/>
      <c r="Q27" s="4"/>
      <c r="R27" s="4"/>
      <c r="S27" s="4"/>
      <c r="T27" s="4"/>
      <c r="U27" s="4"/>
      <c r="V27" s="4"/>
      <c r="W27" s="4"/>
    </row>
    <row r="28" spans="1:23" s="12" customFormat="1" ht="4.5" customHeight="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9"/>
      <c r="N28" s="68"/>
    </row>
    <row r="29" spans="1:23" s="94" customFormat="1" ht="15.75" customHeight="1" x14ac:dyDescent="0.2">
      <c r="A29" s="90" t="s">
        <v>18</v>
      </c>
      <c r="B29" s="91" t="s">
        <v>124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29"/>
      <c r="N29" s="93"/>
    </row>
    <row r="30" spans="1:23" s="94" customFormat="1" ht="6" customHeight="1" thickBot="1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38"/>
      <c r="N30" s="93"/>
    </row>
    <row r="31" spans="1:23" s="40" customFormat="1" ht="15" customHeight="1" thickBot="1" x14ac:dyDescent="0.25">
      <c r="A31" s="35"/>
      <c r="B31" s="97"/>
      <c r="C31" s="473"/>
      <c r="D31" s="98"/>
      <c r="E31" s="99"/>
      <c r="F31" s="99" t="s">
        <v>19</v>
      </c>
      <c r="G31" s="100"/>
      <c r="H31" s="100"/>
      <c r="I31" s="469" t="s">
        <v>20</v>
      </c>
      <c r="J31" s="469"/>
      <c r="K31" s="469" t="s">
        <v>21</v>
      </c>
      <c r="L31" s="469"/>
      <c r="M31" s="38"/>
      <c r="N31" s="39"/>
    </row>
    <row r="32" spans="1:23" s="40" customFormat="1" ht="17.25" customHeight="1" thickBot="1" x14ac:dyDescent="0.25">
      <c r="A32" s="35"/>
      <c r="B32" s="101"/>
      <c r="C32" s="473"/>
      <c r="D32" s="36"/>
      <c r="E32" s="470" t="s">
        <v>22</v>
      </c>
      <c r="F32" s="470"/>
      <c r="G32" s="471" t="s">
        <v>23</v>
      </c>
      <c r="H32" s="471"/>
      <c r="I32" s="102"/>
      <c r="J32" s="103"/>
      <c r="K32" s="472"/>
      <c r="L32" s="472"/>
      <c r="M32" s="38"/>
      <c r="N32" s="39"/>
    </row>
    <row r="33" spans="1:14" s="40" customFormat="1" ht="15" customHeight="1" x14ac:dyDescent="0.2">
      <c r="A33" s="35"/>
      <c r="B33" s="42" t="s">
        <v>24</v>
      </c>
      <c r="C33" s="43"/>
      <c r="D33" s="104"/>
      <c r="E33" s="104"/>
      <c r="F33" s="104"/>
      <c r="G33" s="104"/>
      <c r="H33" s="104"/>
      <c r="I33" s="104"/>
      <c r="J33" s="104"/>
      <c r="K33" s="104"/>
      <c r="L33" s="105"/>
      <c r="M33" s="38"/>
      <c r="N33" s="39"/>
    </row>
    <row r="34" spans="1:14" s="40" customFormat="1" ht="15" customHeight="1" thickBot="1" x14ac:dyDescent="0.25">
      <c r="A34" s="35"/>
      <c r="B34" s="106" t="s">
        <v>125</v>
      </c>
      <c r="C34" s="62"/>
      <c r="D34" s="107"/>
      <c r="E34" s="107"/>
      <c r="F34" s="107"/>
      <c r="G34" s="107"/>
      <c r="H34" s="107"/>
      <c r="I34" s="107"/>
      <c r="J34" s="107"/>
      <c r="K34" s="107"/>
      <c r="L34" s="108"/>
      <c r="M34" s="38"/>
      <c r="N34" s="39"/>
    </row>
    <row r="35" spans="1:14" s="69" customFormat="1" ht="18" customHeight="1" x14ac:dyDescent="0.2">
      <c r="A35" s="63"/>
      <c r="B35" s="70"/>
      <c r="C35" s="64" t="s">
        <v>15</v>
      </c>
      <c r="D35" s="65" t="s">
        <v>131</v>
      </c>
      <c r="E35" s="109"/>
      <c r="F35" s="66" t="s">
        <v>25</v>
      </c>
      <c r="G35" s="109"/>
      <c r="H35" s="66"/>
      <c r="I35" s="109"/>
      <c r="J35" s="66"/>
      <c r="K35" s="109"/>
      <c r="L35" s="66" t="s">
        <v>25</v>
      </c>
      <c r="M35" s="75"/>
      <c r="N35" s="68"/>
    </row>
    <row r="36" spans="1:14" s="69" customFormat="1" ht="18" customHeight="1" x14ac:dyDescent="0.2">
      <c r="A36" s="63"/>
      <c r="B36" s="70"/>
      <c r="C36" s="71" t="s">
        <v>135</v>
      </c>
      <c r="D36" s="182" t="s">
        <v>132</v>
      </c>
      <c r="E36" s="325"/>
      <c r="F36" s="67" t="s">
        <v>25</v>
      </c>
      <c r="G36" s="386"/>
      <c r="H36" s="387"/>
      <c r="I36" s="386"/>
      <c r="J36" s="387"/>
      <c r="K36" s="386"/>
      <c r="L36" s="388"/>
      <c r="M36" s="75"/>
      <c r="N36" s="68"/>
    </row>
    <row r="37" spans="1:14" s="69" customFormat="1" ht="18" customHeight="1" x14ac:dyDescent="0.2">
      <c r="A37" s="63"/>
      <c r="B37" s="70"/>
      <c r="C37" s="337" t="s">
        <v>103</v>
      </c>
      <c r="D37" s="72" t="s">
        <v>133</v>
      </c>
      <c r="E37" s="325"/>
      <c r="F37" s="67" t="s">
        <v>25</v>
      </c>
      <c r="G37" s="325"/>
      <c r="H37" s="67"/>
      <c r="I37" s="325"/>
      <c r="J37" s="67"/>
      <c r="K37" s="325"/>
      <c r="L37" s="67" t="s">
        <v>25</v>
      </c>
      <c r="M37" s="75"/>
      <c r="N37" s="68"/>
    </row>
    <row r="38" spans="1:14" s="69" customFormat="1" ht="18" customHeight="1" x14ac:dyDescent="0.2">
      <c r="A38" s="63"/>
      <c r="B38" s="70"/>
      <c r="C38" s="337" t="s">
        <v>136</v>
      </c>
      <c r="D38" s="72" t="s">
        <v>134</v>
      </c>
      <c r="E38" s="325"/>
      <c r="F38" s="67" t="s">
        <v>25</v>
      </c>
      <c r="G38" s="386"/>
      <c r="H38" s="387"/>
      <c r="I38" s="386"/>
      <c r="J38" s="387"/>
      <c r="K38" s="386"/>
      <c r="L38" s="388"/>
      <c r="M38" s="75"/>
      <c r="N38" s="68"/>
    </row>
    <row r="39" spans="1:14" s="69" customFormat="1" ht="18" customHeight="1" thickBot="1" x14ac:dyDescent="0.25">
      <c r="A39" s="63"/>
      <c r="B39" s="70"/>
      <c r="C39" s="71" t="s">
        <v>87</v>
      </c>
      <c r="D39" s="72" t="s">
        <v>86</v>
      </c>
      <c r="E39" s="325"/>
      <c r="F39" s="67" t="s">
        <v>25</v>
      </c>
      <c r="G39" s="325"/>
      <c r="H39" s="67"/>
      <c r="I39" s="325"/>
      <c r="J39" s="67"/>
      <c r="K39" s="325"/>
      <c r="L39" s="67" t="s">
        <v>25</v>
      </c>
      <c r="M39" s="75"/>
      <c r="N39" s="68"/>
    </row>
    <row r="40" spans="1:14" s="40" customFormat="1" ht="15" customHeight="1" x14ac:dyDescent="0.2">
      <c r="A40" s="35"/>
      <c r="B40" s="42" t="s">
        <v>26</v>
      </c>
      <c r="C40" s="43"/>
      <c r="D40" s="43"/>
      <c r="E40" s="43"/>
      <c r="F40" s="43"/>
      <c r="G40" s="43"/>
      <c r="H40" s="43"/>
      <c r="I40" s="43"/>
      <c r="J40" s="43"/>
      <c r="K40" s="43"/>
      <c r="L40" s="111"/>
      <c r="M40" s="38"/>
      <c r="N40" s="39"/>
    </row>
    <row r="41" spans="1:14" s="40" customFormat="1" ht="15" customHeight="1" thickBot="1" x14ac:dyDescent="0.25">
      <c r="A41" s="35"/>
      <c r="B41" s="106" t="s">
        <v>27</v>
      </c>
      <c r="C41" s="62"/>
      <c r="D41" s="62"/>
      <c r="E41" s="62"/>
      <c r="F41" s="62"/>
      <c r="G41" s="62"/>
      <c r="H41" s="62"/>
      <c r="I41" s="62"/>
      <c r="J41" s="62"/>
      <c r="K41" s="62"/>
      <c r="L41" s="112"/>
      <c r="M41" s="38"/>
      <c r="N41" s="39"/>
    </row>
    <row r="42" spans="1:14" s="69" customFormat="1" ht="18" customHeight="1" x14ac:dyDescent="0.2">
      <c r="A42" s="63"/>
      <c r="B42" s="70"/>
      <c r="C42" s="71" t="s">
        <v>15</v>
      </c>
      <c r="D42" s="72" t="s">
        <v>131</v>
      </c>
      <c r="E42" s="378"/>
      <c r="F42" s="382" t="s">
        <v>28</v>
      </c>
      <c r="G42" s="454"/>
      <c r="H42" s="455" t="s">
        <v>28</v>
      </c>
      <c r="I42" s="456"/>
      <c r="J42" s="455" t="s">
        <v>28</v>
      </c>
      <c r="K42" s="456"/>
      <c r="L42" s="457" t="s">
        <v>28</v>
      </c>
      <c r="M42" s="75"/>
      <c r="N42" s="68"/>
    </row>
    <row r="43" spans="1:14" s="69" customFormat="1" ht="18" customHeight="1" x14ac:dyDescent="0.2">
      <c r="A43" s="63"/>
      <c r="B43" s="70"/>
      <c r="C43" s="71" t="s">
        <v>103</v>
      </c>
      <c r="D43" s="72" t="s">
        <v>133</v>
      </c>
      <c r="E43" s="378"/>
      <c r="F43" s="383" t="s">
        <v>28</v>
      </c>
      <c r="G43" s="427"/>
      <c r="H43" s="383" t="s">
        <v>28</v>
      </c>
      <c r="I43" s="428"/>
      <c r="J43" s="383" t="s">
        <v>28</v>
      </c>
      <c r="K43" s="428"/>
      <c r="L43" s="429" t="s">
        <v>28</v>
      </c>
      <c r="M43" s="75"/>
      <c r="N43" s="68"/>
    </row>
    <row r="44" spans="1:14" s="69" customFormat="1" ht="18" customHeight="1" x14ac:dyDescent="0.2">
      <c r="A44" s="63"/>
      <c r="B44" s="70"/>
      <c r="C44" s="71" t="s">
        <v>141</v>
      </c>
      <c r="D44" s="72" t="s">
        <v>142</v>
      </c>
      <c r="E44" s="378"/>
      <c r="F44" s="383" t="s">
        <v>28</v>
      </c>
      <c r="G44" s="386"/>
      <c r="H44" s="387"/>
      <c r="I44" s="386"/>
      <c r="J44" s="387"/>
      <c r="K44" s="386"/>
      <c r="L44" s="388"/>
      <c r="M44" s="75"/>
      <c r="N44" s="68"/>
    </row>
    <row r="45" spans="1:14" s="69" customFormat="1" ht="18" customHeight="1" x14ac:dyDescent="0.2">
      <c r="A45" s="63"/>
      <c r="B45" s="70"/>
      <c r="C45" s="337" t="s">
        <v>135</v>
      </c>
      <c r="D45" s="72" t="s">
        <v>140</v>
      </c>
      <c r="E45" s="372">
        <f>E44*0.8</f>
        <v>0</v>
      </c>
      <c r="F45" s="383" t="s">
        <v>28</v>
      </c>
      <c r="G45" s="386"/>
      <c r="H45" s="387"/>
      <c r="I45" s="386"/>
      <c r="J45" s="387"/>
      <c r="K45" s="386"/>
      <c r="L45" s="388"/>
      <c r="M45" s="75"/>
      <c r="N45" s="68"/>
    </row>
    <row r="46" spans="1:14" s="69" customFormat="1" ht="18" customHeight="1" x14ac:dyDescent="0.2">
      <c r="A46" s="63"/>
      <c r="B46" s="70"/>
      <c r="C46" s="71" t="s">
        <v>136</v>
      </c>
      <c r="D46" s="72" t="s">
        <v>137</v>
      </c>
      <c r="E46" s="372">
        <f>E44*0.2</f>
        <v>0</v>
      </c>
      <c r="F46" s="383" t="s">
        <v>28</v>
      </c>
      <c r="G46" s="386"/>
      <c r="H46" s="387"/>
      <c r="I46" s="386"/>
      <c r="J46" s="387"/>
      <c r="K46" s="386"/>
      <c r="L46" s="388"/>
      <c r="M46" s="75"/>
      <c r="N46" s="68"/>
    </row>
    <row r="47" spans="1:14" s="69" customFormat="1" ht="18" customHeight="1" x14ac:dyDescent="0.2">
      <c r="A47" s="63"/>
      <c r="B47" s="70"/>
      <c r="C47" s="321"/>
      <c r="D47" s="381" t="s">
        <v>119</v>
      </c>
      <c r="E47" s="372">
        <f>E42+E43+E44</f>
        <v>0</v>
      </c>
      <c r="F47" s="383" t="s">
        <v>28</v>
      </c>
      <c r="G47" s="372">
        <f t="shared" ref="G47" si="0">G42+G43+G44</f>
        <v>0</v>
      </c>
      <c r="H47" s="383" t="s">
        <v>28</v>
      </c>
      <c r="I47" s="372">
        <f t="shared" ref="I47" si="1">I42+I43+I44</f>
        <v>0</v>
      </c>
      <c r="J47" s="383" t="s">
        <v>28</v>
      </c>
      <c r="K47" s="372">
        <f t="shared" ref="K47" si="2">K42+K43+K44</f>
        <v>0</v>
      </c>
      <c r="L47" s="383" t="s">
        <v>28</v>
      </c>
      <c r="M47" s="75"/>
      <c r="N47" s="68"/>
    </row>
    <row r="48" spans="1:14" s="69" customFormat="1" ht="18" customHeight="1" x14ac:dyDescent="0.2">
      <c r="A48" s="63"/>
      <c r="B48" s="70"/>
      <c r="C48" s="337" t="s">
        <v>87</v>
      </c>
      <c r="D48" s="72" t="s">
        <v>86</v>
      </c>
      <c r="E48" s="378"/>
      <c r="F48" s="379" t="s">
        <v>28</v>
      </c>
      <c r="G48" s="380"/>
      <c r="H48" s="379" t="s">
        <v>28</v>
      </c>
      <c r="I48" s="378"/>
      <c r="J48" s="379" t="s">
        <v>28</v>
      </c>
      <c r="K48" s="378"/>
      <c r="L48" s="73" t="s">
        <v>28</v>
      </c>
      <c r="M48" s="75"/>
      <c r="N48" s="68"/>
    </row>
    <row r="49" spans="1:23" s="69" customFormat="1" ht="18" customHeight="1" thickBot="1" x14ac:dyDescent="0.25">
      <c r="A49" s="63"/>
      <c r="B49" s="113"/>
      <c r="C49" s="114"/>
      <c r="D49" s="115" t="s">
        <v>29</v>
      </c>
      <c r="E49" s="373">
        <f>E47+E48</f>
        <v>0</v>
      </c>
      <c r="F49" s="374" t="s">
        <v>28</v>
      </c>
      <c r="G49" s="373">
        <f>G47+G48</f>
        <v>0</v>
      </c>
      <c r="H49" s="374" t="s">
        <v>28</v>
      </c>
      <c r="I49" s="373">
        <f>I47+I48</f>
        <v>0</v>
      </c>
      <c r="J49" s="375" t="s">
        <v>28</v>
      </c>
      <c r="K49" s="373">
        <f>K47+K48</f>
        <v>0</v>
      </c>
      <c r="L49" s="376" t="s">
        <v>28</v>
      </c>
      <c r="M49" s="75"/>
      <c r="N49" s="68"/>
    </row>
    <row r="50" spans="1:23" s="40" customFormat="1" ht="15" customHeight="1" x14ac:dyDescent="0.2">
      <c r="A50" s="35"/>
      <c r="B50" s="42" t="s">
        <v>30</v>
      </c>
      <c r="C50" s="104"/>
      <c r="D50" s="104"/>
      <c r="E50" s="104"/>
      <c r="F50" s="104"/>
      <c r="G50" s="104"/>
      <c r="H50" s="104"/>
      <c r="I50" s="104"/>
      <c r="J50" s="104"/>
      <c r="K50" s="119"/>
      <c r="L50" s="105"/>
      <c r="M50" s="38"/>
      <c r="N50" s="39"/>
    </row>
    <row r="51" spans="1:23" s="40" customFormat="1" ht="15" customHeight="1" thickBot="1" x14ac:dyDescent="0.25">
      <c r="A51" s="35"/>
      <c r="B51" s="120" t="s">
        <v>31</v>
      </c>
      <c r="C51" s="107"/>
      <c r="D51" s="107"/>
      <c r="E51" s="107"/>
      <c r="F51" s="107"/>
      <c r="G51" s="107"/>
      <c r="H51" s="107"/>
      <c r="I51" s="107"/>
      <c r="J51" s="107"/>
      <c r="K51" s="121"/>
      <c r="L51" s="108"/>
      <c r="M51" s="38"/>
      <c r="N51" s="39"/>
    </row>
    <row r="52" spans="1:23" s="69" customFormat="1" ht="18" customHeight="1" x14ac:dyDescent="0.2">
      <c r="A52" s="63"/>
      <c r="B52" s="70"/>
      <c r="C52" s="64" t="s">
        <v>15</v>
      </c>
      <c r="D52" s="65" t="s">
        <v>131</v>
      </c>
      <c r="E52" s="430">
        <f>E35*E42</f>
        <v>0</v>
      </c>
      <c r="F52" s="431" t="s">
        <v>32</v>
      </c>
      <c r="G52" s="430">
        <f>G35*G42</f>
        <v>0</v>
      </c>
      <c r="H52" s="431" t="s">
        <v>32</v>
      </c>
      <c r="I52" s="430">
        <f>I35*I42</f>
        <v>0</v>
      </c>
      <c r="J52" s="431" t="s">
        <v>32</v>
      </c>
      <c r="K52" s="430">
        <f>K35*K42</f>
        <v>0</v>
      </c>
      <c r="L52" s="66" t="s">
        <v>32</v>
      </c>
      <c r="M52" s="75"/>
      <c r="N52" s="68"/>
    </row>
    <row r="53" spans="1:23" s="69" customFormat="1" ht="18" customHeight="1" x14ac:dyDescent="0.2">
      <c r="A53" s="63"/>
      <c r="B53" s="70"/>
      <c r="C53" s="71" t="s">
        <v>135</v>
      </c>
      <c r="D53" s="182" t="s">
        <v>132</v>
      </c>
      <c r="E53" s="366">
        <f>E36*E45</f>
        <v>0</v>
      </c>
      <c r="F53" s="183" t="s">
        <v>32</v>
      </c>
      <c r="G53" s="390"/>
      <c r="H53" s="391"/>
      <c r="I53" s="390"/>
      <c r="J53" s="391"/>
      <c r="K53" s="390"/>
      <c r="L53" s="391"/>
      <c r="M53" s="75"/>
      <c r="N53" s="68"/>
    </row>
    <row r="54" spans="1:23" s="69" customFormat="1" ht="18" customHeight="1" x14ac:dyDescent="0.2">
      <c r="A54" s="63"/>
      <c r="B54" s="70"/>
      <c r="C54" s="337" t="s">
        <v>103</v>
      </c>
      <c r="D54" s="72" t="s">
        <v>133</v>
      </c>
      <c r="E54" s="122">
        <f>E37*E43</f>
        <v>0</v>
      </c>
      <c r="F54" s="110" t="s">
        <v>32</v>
      </c>
      <c r="G54" s="366">
        <f>G37*G43</f>
        <v>0</v>
      </c>
      <c r="H54" s="432" t="s">
        <v>32</v>
      </c>
      <c r="I54" s="366">
        <f>I37*I43</f>
        <v>0</v>
      </c>
      <c r="J54" s="432" t="s">
        <v>32</v>
      </c>
      <c r="K54" s="366">
        <f>K37*K43</f>
        <v>0</v>
      </c>
      <c r="L54" s="370" t="s">
        <v>32</v>
      </c>
      <c r="M54" s="75"/>
      <c r="N54" s="68"/>
    </row>
    <row r="55" spans="1:23" s="69" customFormat="1" ht="18" customHeight="1" x14ac:dyDescent="0.2">
      <c r="A55" s="63"/>
      <c r="B55" s="70"/>
      <c r="C55" s="337" t="s">
        <v>136</v>
      </c>
      <c r="D55" s="72" t="s">
        <v>134</v>
      </c>
      <c r="E55" s="122">
        <f>E38*E46</f>
        <v>0</v>
      </c>
      <c r="F55" s="110" t="s">
        <v>32</v>
      </c>
      <c r="G55" s="390"/>
      <c r="H55" s="391"/>
      <c r="I55" s="390"/>
      <c r="J55" s="391"/>
      <c r="K55" s="390"/>
      <c r="L55" s="391"/>
      <c r="M55" s="75"/>
      <c r="N55" s="68"/>
    </row>
    <row r="56" spans="1:23" s="69" customFormat="1" ht="18" customHeight="1" x14ac:dyDescent="0.2">
      <c r="A56" s="63"/>
      <c r="B56" s="70"/>
      <c r="C56" s="71" t="s">
        <v>87</v>
      </c>
      <c r="D56" s="72" t="s">
        <v>86</v>
      </c>
      <c r="E56" s="122">
        <f>E48*E39</f>
        <v>0</v>
      </c>
      <c r="F56" s="110" t="s">
        <v>32</v>
      </c>
      <c r="G56" s="433">
        <f>G39*G48</f>
        <v>0</v>
      </c>
      <c r="H56" s="183" t="s">
        <v>32</v>
      </c>
      <c r="I56" s="433">
        <f>I39*I48</f>
        <v>0</v>
      </c>
      <c r="J56" s="183" t="s">
        <v>32</v>
      </c>
      <c r="K56" s="433">
        <f>K39*K48</f>
        <v>0</v>
      </c>
      <c r="L56" s="67" t="s">
        <v>32</v>
      </c>
      <c r="M56" s="75"/>
      <c r="N56" s="68"/>
    </row>
    <row r="57" spans="1:23" s="69" customFormat="1" ht="18" customHeight="1" thickBot="1" x14ac:dyDescent="0.25">
      <c r="A57" s="63"/>
      <c r="B57" s="123"/>
      <c r="C57" s="124"/>
      <c r="D57" s="125" t="s">
        <v>29</v>
      </c>
      <c r="E57" s="126">
        <f>SUM(E52:E56)</f>
        <v>0</v>
      </c>
      <c r="F57" s="116" t="s">
        <v>32</v>
      </c>
      <c r="G57" s="434">
        <f>SUM(G52:G56)</f>
        <v>0</v>
      </c>
      <c r="H57" s="435" t="s">
        <v>32</v>
      </c>
      <c r="I57" s="434">
        <f>SUM(I52:I56)</f>
        <v>0</v>
      </c>
      <c r="J57" s="435" t="s">
        <v>32</v>
      </c>
      <c r="K57" s="434">
        <f>SUM(K52:K56)</f>
        <v>0</v>
      </c>
      <c r="L57" s="436" t="s">
        <v>32</v>
      </c>
      <c r="M57" s="75"/>
      <c r="N57" s="68"/>
    </row>
    <row r="58" spans="1:23" s="69" customFormat="1" ht="18" customHeight="1" thickBot="1" x14ac:dyDescent="0.25">
      <c r="A58" s="63"/>
      <c r="B58" s="123"/>
      <c r="C58" s="128"/>
      <c r="D58" s="129" t="s">
        <v>33</v>
      </c>
      <c r="E58" s="130">
        <v>192</v>
      </c>
      <c r="F58" s="131"/>
      <c r="G58" s="132">
        <f>250-E58</f>
        <v>58</v>
      </c>
      <c r="H58" s="133"/>
      <c r="I58" s="130">
        <v>52</v>
      </c>
      <c r="J58" s="134"/>
      <c r="K58" s="130">
        <v>63</v>
      </c>
      <c r="L58" s="134"/>
      <c r="M58" s="75"/>
      <c r="N58" s="68"/>
    </row>
    <row r="59" spans="1:23" s="40" customFormat="1" ht="15" customHeight="1" x14ac:dyDescent="0.2">
      <c r="A59" s="35"/>
      <c r="B59" s="42" t="s">
        <v>34</v>
      </c>
      <c r="C59" s="43"/>
      <c r="D59" s="135"/>
      <c r="E59" s="136"/>
      <c r="F59" s="44"/>
      <c r="G59" s="44"/>
      <c r="H59" s="44"/>
      <c r="I59" s="43"/>
      <c r="J59" s="44"/>
      <c r="K59" s="44"/>
      <c r="L59" s="45"/>
      <c r="M59" s="38"/>
      <c r="N59" s="39"/>
    </row>
    <row r="60" spans="1:23" s="40" customFormat="1" ht="15" customHeight="1" thickBot="1" x14ac:dyDescent="0.25">
      <c r="A60" s="35"/>
      <c r="B60" s="58"/>
      <c r="C60" s="59"/>
      <c r="D60" s="60"/>
      <c r="E60" s="137"/>
      <c r="F60" s="60"/>
      <c r="G60" s="137"/>
      <c r="H60" s="60"/>
      <c r="I60" s="60"/>
      <c r="J60" s="60"/>
      <c r="K60" s="60"/>
      <c r="L60" s="61"/>
      <c r="M60" s="38"/>
      <c r="N60" s="39"/>
    </row>
    <row r="61" spans="1:23" s="69" customFormat="1" ht="18" customHeight="1" thickBot="1" x14ac:dyDescent="0.25">
      <c r="A61" s="63"/>
      <c r="B61" s="123"/>
      <c r="C61" s="138"/>
      <c r="D61" s="129" t="s">
        <v>35</v>
      </c>
      <c r="E61" s="139">
        <f>ROUND(E57*E58,0)</f>
        <v>0</v>
      </c>
      <c r="F61" s="116" t="s">
        <v>16</v>
      </c>
      <c r="G61" s="139">
        <f>ROUND(G57*G58,0)</f>
        <v>0</v>
      </c>
      <c r="H61" s="116" t="s">
        <v>16</v>
      </c>
      <c r="I61" s="139">
        <f>ROUND(I57*I58,0)</f>
        <v>0</v>
      </c>
      <c r="J61" s="116" t="s">
        <v>16</v>
      </c>
      <c r="K61" s="139">
        <f>ROUND(K57*K58,0)</f>
        <v>0</v>
      </c>
      <c r="L61" s="140" t="s">
        <v>16</v>
      </c>
      <c r="M61" s="75"/>
      <c r="N61" s="68"/>
    </row>
    <row r="62" spans="1:23" s="12" customFormat="1" ht="7.5" customHeight="1" thickBot="1" x14ac:dyDescent="0.2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141"/>
      <c r="M62" s="89"/>
      <c r="N62" s="68"/>
    </row>
    <row r="63" spans="1:23" s="12" customFormat="1" ht="18.75" customHeight="1" thickBot="1" x14ac:dyDescent="0.25">
      <c r="A63" s="76"/>
      <c r="B63" s="77"/>
      <c r="C63" s="77"/>
      <c r="D63" s="77"/>
      <c r="E63" s="77"/>
      <c r="F63" s="77"/>
      <c r="G63" s="77"/>
      <c r="H63" s="141"/>
      <c r="I63" s="142"/>
      <c r="J63" s="142" t="s">
        <v>126</v>
      </c>
      <c r="K63" s="82">
        <f>E61+G61+I61+K61</f>
        <v>0</v>
      </c>
      <c r="L63" s="83" t="s">
        <v>16</v>
      </c>
      <c r="M63" s="84"/>
      <c r="N63" s="68"/>
    </row>
    <row r="64" spans="1:23" ht="6" customHeight="1" x14ac:dyDescent="0.2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O64" s="4"/>
      <c r="P64" s="4"/>
      <c r="Q64" s="4"/>
      <c r="R64" s="4"/>
      <c r="S64" s="4"/>
      <c r="T64" s="4"/>
      <c r="U64" s="4"/>
      <c r="V64" s="4"/>
      <c r="W64" s="4"/>
    </row>
    <row r="65" spans="1:23" ht="7.5" customHeight="1" x14ac:dyDescent="0.2">
      <c r="A65" s="39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342"/>
      <c r="O65" s="4"/>
      <c r="P65" s="4"/>
      <c r="Q65" s="4"/>
      <c r="R65" s="4"/>
      <c r="S65" s="4"/>
      <c r="T65" s="4"/>
      <c r="U65" s="4"/>
      <c r="V65" s="4"/>
      <c r="W65" s="4"/>
    </row>
    <row r="66" spans="1:23" s="94" customFormat="1" ht="15.75" customHeight="1" x14ac:dyDescent="0.2">
      <c r="A66" s="29" t="s">
        <v>36</v>
      </c>
      <c r="B66" s="30" t="s">
        <v>37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29"/>
      <c r="N66" s="93"/>
    </row>
    <row r="67" spans="1:23" s="94" customFormat="1" ht="11.25" customHeight="1" thickBot="1" x14ac:dyDescent="0.25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38"/>
      <c r="N67" s="93"/>
    </row>
    <row r="68" spans="1:23" s="94" customFormat="1" ht="15" customHeight="1" thickBot="1" x14ac:dyDescent="0.25">
      <c r="A68" s="95"/>
      <c r="B68" s="145" t="s">
        <v>38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7"/>
      <c r="M68" s="148"/>
      <c r="N68" s="93"/>
    </row>
    <row r="69" spans="1:23" s="40" customFormat="1" ht="15" customHeight="1" x14ac:dyDescent="0.2">
      <c r="A69" s="35"/>
      <c r="B69" s="42" t="s">
        <v>39</v>
      </c>
      <c r="C69" s="43"/>
      <c r="D69" s="104"/>
      <c r="E69" s="104"/>
      <c r="F69" s="104"/>
      <c r="G69" s="104"/>
      <c r="H69" s="104"/>
      <c r="I69" s="104"/>
      <c r="J69" s="104"/>
      <c r="K69" s="44"/>
      <c r="L69" s="47"/>
      <c r="M69" s="38"/>
      <c r="N69" s="39"/>
    </row>
    <row r="70" spans="1:23" s="40" customFormat="1" ht="15" customHeight="1" thickBot="1" x14ac:dyDescent="0.25">
      <c r="A70" s="35"/>
      <c r="B70" s="58" t="s">
        <v>40</v>
      </c>
      <c r="C70" s="368"/>
      <c r="D70" s="369"/>
      <c r="E70" s="149"/>
      <c r="F70" s="149"/>
      <c r="G70" s="150"/>
      <c r="H70" s="150"/>
      <c r="I70" s="150"/>
      <c r="J70" s="150"/>
      <c r="K70" s="150"/>
      <c r="L70" s="151"/>
      <c r="M70" s="38"/>
      <c r="N70" s="39"/>
    </row>
    <row r="71" spans="1:23" s="69" customFormat="1" ht="18" customHeight="1" x14ac:dyDescent="0.2">
      <c r="A71" s="63"/>
      <c r="B71" s="113"/>
      <c r="C71" s="337" t="s">
        <v>15</v>
      </c>
      <c r="D71" s="72" t="s">
        <v>131</v>
      </c>
      <c r="E71" s="437"/>
      <c r="F71" s="330" t="s">
        <v>41</v>
      </c>
      <c r="G71" s="152"/>
      <c r="H71" s="152"/>
      <c r="I71" s="152"/>
      <c r="J71" s="152"/>
      <c r="K71" s="152"/>
      <c r="L71" s="153"/>
      <c r="M71" s="75"/>
      <c r="N71" s="68"/>
    </row>
    <row r="72" spans="1:23" s="69" customFormat="1" ht="18" customHeight="1" x14ac:dyDescent="0.2">
      <c r="A72" s="63"/>
      <c r="B72" s="113"/>
      <c r="C72" s="337" t="s">
        <v>135</v>
      </c>
      <c r="D72" s="72" t="s">
        <v>132</v>
      </c>
      <c r="E72" s="438"/>
      <c r="F72" s="331" t="s">
        <v>41</v>
      </c>
      <c r="G72" s="152"/>
      <c r="H72" s="152"/>
      <c r="I72" s="152"/>
      <c r="J72" s="152"/>
      <c r="K72" s="152"/>
      <c r="L72" s="153"/>
      <c r="M72" s="75"/>
      <c r="N72" s="68"/>
    </row>
    <row r="73" spans="1:23" s="69" customFormat="1" ht="18" customHeight="1" x14ac:dyDescent="0.2">
      <c r="A73" s="63"/>
      <c r="B73" s="113"/>
      <c r="C73" s="71" t="s">
        <v>103</v>
      </c>
      <c r="D73" s="72" t="s">
        <v>133</v>
      </c>
      <c r="E73" s="339"/>
      <c r="F73" s="340" t="s">
        <v>41</v>
      </c>
      <c r="G73" s="152"/>
      <c r="H73" s="152"/>
      <c r="I73" s="152"/>
      <c r="J73" s="152"/>
      <c r="K73" s="152"/>
      <c r="L73" s="153"/>
      <c r="M73" s="75"/>
      <c r="N73" s="68"/>
    </row>
    <row r="74" spans="1:23" s="69" customFormat="1" ht="18" customHeight="1" x14ac:dyDescent="0.2">
      <c r="A74" s="63"/>
      <c r="B74" s="113"/>
      <c r="C74" s="71" t="s">
        <v>136</v>
      </c>
      <c r="D74" s="72" t="s">
        <v>134</v>
      </c>
      <c r="E74" s="339"/>
      <c r="F74" s="340" t="s">
        <v>41</v>
      </c>
      <c r="G74" s="152"/>
      <c r="H74" s="152"/>
      <c r="I74" s="152"/>
      <c r="J74" s="152"/>
      <c r="K74" s="152"/>
      <c r="L74" s="153"/>
      <c r="M74" s="75"/>
      <c r="N74" s="68"/>
    </row>
    <row r="75" spans="1:23" s="69" customFormat="1" ht="18" customHeight="1" x14ac:dyDescent="0.2">
      <c r="A75" s="63"/>
      <c r="B75" s="113"/>
      <c r="C75" s="71" t="s">
        <v>87</v>
      </c>
      <c r="D75" s="72" t="s">
        <v>86</v>
      </c>
      <c r="E75" s="339"/>
      <c r="F75" s="340" t="s">
        <v>41</v>
      </c>
      <c r="G75" s="152"/>
      <c r="H75" s="152"/>
      <c r="I75" s="152"/>
      <c r="J75" s="152"/>
      <c r="K75" s="152"/>
      <c r="L75" s="153"/>
      <c r="M75" s="75"/>
      <c r="N75" s="68"/>
    </row>
    <row r="76" spans="1:23" s="69" customFormat="1" ht="9.75" customHeight="1" thickBot="1" x14ac:dyDescent="0.25">
      <c r="A76" s="63"/>
      <c r="B76" s="113"/>
      <c r="C76" s="114"/>
      <c r="D76" s="154"/>
      <c r="E76" s="155"/>
      <c r="F76" s="152"/>
      <c r="G76" s="152"/>
      <c r="H76" s="152"/>
      <c r="I76" s="155"/>
      <c r="J76" s="152"/>
      <c r="K76" s="155"/>
      <c r="L76" s="153"/>
      <c r="M76" s="75"/>
      <c r="N76" s="68"/>
    </row>
    <row r="77" spans="1:23" s="40" customFormat="1" ht="15" customHeight="1" thickBot="1" x14ac:dyDescent="0.25">
      <c r="A77" s="35"/>
      <c r="B77" s="156"/>
      <c r="C77" s="468"/>
      <c r="D77" s="98"/>
      <c r="E77" s="99"/>
      <c r="F77" s="99" t="s">
        <v>19</v>
      </c>
      <c r="G77" s="100"/>
      <c r="H77" s="100"/>
      <c r="I77" s="469" t="s">
        <v>20</v>
      </c>
      <c r="J77" s="469"/>
      <c r="K77" s="469" t="s">
        <v>21</v>
      </c>
      <c r="L77" s="469"/>
      <c r="M77" s="38"/>
      <c r="N77" s="39"/>
    </row>
    <row r="78" spans="1:23" s="40" customFormat="1" ht="15" customHeight="1" thickBot="1" x14ac:dyDescent="0.25">
      <c r="A78" s="35"/>
      <c r="B78" s="157"/>
      <c r="C78" s="468"/>
      <c r="D78" s="36"/>
      <c r="E78" s="470" t="s">
        <v>22</v>
      </c>
      <c r="F78" s="470"/>
      <c r="G78" s="471" t="s">
        <v>23</v>
      </c>
      <c r="H78" s="471"/>
      <c r="I78" s="102"/>
      <c r="J78" s="103"/>
      <c r="K78" s="472"/>
      <c r="L78" s="472"/>
      <c r="M78" s="38"/>
      <c r="N78" s="39"/>
    </row>
    <row r="79" spans="1:23" s="40" customFormat="1" ht="15" customHeight="1" x14ac:dyDescent="0.2">
      <c r="A79" s="35"/>
      <c r="B79" s="158" t="s">
        <v>42</v>
      </c>
      <c r="C79" s="136"/>
      <c r="D79" s="136"/>
      <c r="E79" s="136"/>
      <c r="F79" s="136"/>
      <c r="G79" s="136"/>
      <c r="H79" s="136"/>
      <c r="I79" s="136"/>
      <c r="J79" s="136"/>
      <c r="K79" s="136"/>
      <c r="L79" s="47"/>
      <c r="M79" s="38"/>
      <c r="N79" s="39"/>
    </row>
    <row r="80" spans="1:23" s="40" customFormat="1" ht="15" customHeight="1" thickBot="1" x14ac:dyDescent="0.25">
      <c r="A80" s="35"/>
      <c r="B80" s="106" t="s">
        <v>43</v>
      </c>
      <c r="C80" s="159"/>
      <c r="D80" s="150"/>
      <c r="E80" s="150"/>
      <c r="F80" s="150"/>
      <c r="G80" s="150"/>
      <c r="H80" s="150"/>
      <c r="I80" s="150"/>
      <c r="J80" s="150"/>
      <c r="K80" s="150"/>
      <c r="L80" s="151"/>
      <c r="M80" s="38"/>
      <c r="N80" s="39"/>
    </row>
    <row r="81" spans="1:14" s="69" customFormat="1" ht="18" customHeight="1" x14ac:dyDescent="0.2">
      <c r="A81" s="63"/>
      <c r="B81" s="70"/>
      <c r="C81" s="71" t="s">
        <v>15</v>
      </c>
      <c r="D81" s="72" t="s">
        <v>131</v>
      </c>
      <c r="E81" s="450"/>
      <c r="F81" s="439" t="s">
        <v>44</v>
      </c>
      <c r="G81" s="109"/>
      <c r="H81" s="439" t="s">
        <v>44</v>
      </c>
      <c r="I81" s="109"/>
      <c r="J81" s="439" t="s">
        <v>44</v>
      </c>
      <c r="K81" s="109"/>
      <c r="L81" s="439" t="s">
        <v>44</v>
      </c>
      <c r="M81" s="75"/>
      <c r="N81" s="68"/>
    </row>
    <row r="82" spans="1:14" s="69" customFormat="1" ht="18" customHeight="1" x14ac:dyDescent="0.2">
      <c r="A82" s="63"/>
      <c r="B82" s="70"/>
      <c r="C82" s="71" t="s">
        <v>103</v>
      </c>
      <c r="D82" s="72" t="s">
        <v>133</v>
      </c>
      <c r="E82" s="450"/>
      <c r="F82" s="160" t="s">
        <v>44</v>
      </c>
      <c r="G82" s="451"/>
      <c r="H82" s="440" t="s">
        <v>44</v>
      </c>
      <c r="I82" s="451"/>
      <c r="J82" s="440" t="s">
        <v>44</v>
      </c>
      <c r="K82" s="451"/>
      <c r="L82" s="440" t="s">
        <v>44</v>
      </c>
      <c r="M82" s="75"/>
      <c r="N82" s="68"/>
    </row>
    <row r="83" spans="1:14" s="69" customFormat="1" ht="18" customHeight="1" x14ac:dyDescent="0.2">
      <c r="A83" s="63"/>
      <c r="B83" s="70"/>
      <c r="C83" s="71" t="s">
        <v>139</v>
      </c>
      <c r="D83" s="72" t="s">
        <v>138</v>
      </c>
      <c r="E83" s="450"/>
      <c r="F83" s="440" t="s">
        <v>44</v>
      </c>
      <c r="G83" s="452"/>
      <c r="H83" s="389"/>
      <c r="I83" s="452"/>
      <c r="J83" s="389"/>
      <c r="K83" s="453"/>
      <c r="L83" s="388"/>
      <c r="M83" s="75"/>
      <c r="N83" s="68"/>
    </row>
    <row r="84" spans="1:14" s="69" customFormat="1" ht="18" customHeight="1" x14ac:dyDescent="0.2">
      <c r="A84" s="63"/>
      <c r="B84" s="70"/>
      <c r="C84" s="337" t="s">
        <v>135</v>
      </c>
      <c r="D84" s="72" t="s">
        <v>140</v>
      </c>
      <c r="E84" s="449">
        <f>E83*0.8</f>
        <v>0</v>
      </c>
      <c r="F84" s="160" t="s">
        <v>44</v>
      </c>
      <c r="G84" s="452"/>
      <c r="H84" s="389"/>
      <c r="I84" s="452"/>
      <c r="J84" s="389"/>
      <c r="K84" s="453"/>
      <c r="L84" s="388"/>
      <c r="M84" s="75"/>
      <c r="N84" s="68"/>
    </row>
    <row r="85" spans="1:14" s="69" customFormat="1" ht="18" customHeight="1" x14ac:dyDescent="0.2">
      <c r="A85" s="63"/>
      <c r="B85" s="70"/>
      <c r="C85" s="71" t="s">
        <v>136</v>
      </c>
      <c r="D85" s="72" t="s">
        <v>137</v>
      </c>
      <c r="E85" s="449">
        <f>E83*0.2</f>
        <v>0</v>
      </c>
      <c r="F85" s="160" t="s">
        <v>44</v>
      </c>
      <c r="G85" s="452"/>
      <c r="H85" s="389"/>
      <c r="I85" s="452"/>
      <c r="J85" s="389"/>
      <c r="K85" s="453"/>
      <c r="L85" s="388"/>
      <c r="M85" s="75"/>
      <c r="N85" s="68"/>
    </row>
    <row r="86" spans="1:14" s="324" customFormat="1" ht="18" customHeight="1" x14ac:dyDescent="0.2">
      <c r="A86" s="319"/>
      <c r="B86" s="320"/>
      <c r="C86" s="321"/>
      <c r="D86" s="381" t="s">
        <v>119</v>
      </c>
      <c r="E86" s="449">
        <f>E81+E82+E83</f>
        <v>0</v>
      </c>
      <c r="F86" s="384" t="s">
        <v>44</v>
      </c>
      <c r="G86" s="449">
        <f t="shared" ref="G86" si="3">G81+G82+G83</f>
        <v>0</v>
      </c>
      <c r="H86" s="384" t="s">
        <v>44</v>
      </c>
      <c r="I86" s="449">
        <f t="shared" ref="I86" si="4">I81+I82+I83</f>
        <v>0</v>
      </c>
      <c r="J86" s="384" t="s">
        <v>44</v>
      </c>
      <c r="K86" s="449">
        <f t="shared" ref="K86" si="5">K81+K82+K83</f>
        <v>0</v>
      </c>
      <c r="L86" s="384" t="s">
        <v>44</v>
      </c>
      <c r="M86" s="322"/>
      <c r="N86" s="323"/>
    </row>
    <row r="87" spans="1:14" s="69" customFormat="1" ht="18" customHeight="1" x14ac:dyDescent="0.2">
      <c r="A87" s="63"/>
      <c r="B87" s="70"/>
      <c r="C87" s="71" t="s">
        <v>87</v>
      </c>
      <c r="D87" s="72" t="s">
        <v>86</v>
      </c>
      <c r="E87" s="450"/>
      <c r="F87" s="160" t="s">
        <v>44</v>
      </c>
      <c r="G87" s="325"/>
      <c r="H87" s="440" t="s">
        <v>44</v>
      </c>
      <c r="I87" s="325"/>
      <c r="J87" s="440" t="s">
        <v>44</v>
      </c>
      <c r="K87" s="325"/>
      <c r="L87" s="440" t="s">
        <v>44</v>
      </c>
      <c r="M87" s="75"/>
      <c r="N87" s="68"/>
    </row>
    <row r="88" spans="1:14" s="69" customFormat="1" ht="18" customHeight="1" thickBot="1" x14ac:dyDescent="0.25">
      <c r="A88" s="63"/>
      <c r="B88" s="113"/>
      <c r="C88" s="161"/>
      <c r="D88" s="162" t="s">
        <v>29</v>
      </c>
      <c r="E88" s="126">
        <f>E86+E87</f>
        <v>0</v>
      </c>
      <c r="F88" s="164" t="s">
        <v>44</v>
      </c>
      <c r="G88" s="126">
        <f>G86+G87</f>
        <v>0</v>
      </c>
      <c r="H88" s="165" t="s">
        <v>44</v>
      </c>
      <c r="I88" s="126">
        <f>I86+I87</f>
        <v>0</v>
      </c>
      <c r="J88" s="166" t="s">
        <v>44</v>
      </c>
      <c r="K88" s="126">
        <f>K86+K87</f>
        <v>0</v>
      </c>
      <c r="L88" s="167" t="s">
        <v>44</v>
      </c>
      <c r="M88" s="75"/>
      <c r="N88" s="68"/>
    </row>
    <row r="89" spans="1:14" s="40" customFormat="1" ht="15" customHeight="1" x14ac:dyDescent="0.2">
      <c r="A89" s="35"/>
      <c r="B89" s="42" t="s">
        <v>45</v>
      </c>
      <c r="C89" s="43"/>
      <c r="D89" s="43"/>
      <c r="E89" s="43"/>
      <c r="F89" s="43"/>
      <c r="G89" s="43"/>
      <c r="H89" s="43"/>
      <c r="I89" s="43"/>
      <c r="J89" s="43"/>
      <c r="K89" s="43"/>
      <c r="L89" s="111"/>
      <c r="M89" s="38"/>
      <c r="N89" s="39"/>
    </row>
    <row r="90" spans="1:14" s="40" customFormat="1" ht="15" customHeight="1" thickBot="1" x14ac:dyDescent="0.25">
      <c r="A90" s="35"/>
      <c r="B90" s="168" t="s">
        <v>46</v>
      </c>
      <c r="C90" s="62"/>
      <c r="D90" s="62"/>
      <c r="E90" s="51"/>
      <c r="F90" s="51"/>
      <c r="G90" s="51"/>
      <c r="H90" s="51"/>
      <c r="I90" s="62"/>
      <c r="J90" s="62"/>
      <c r="K90" s="62"/>
      <c r="L90" s="112"/>
      <c r="M90" s="38"/>
      <c r="N90" s="39"/>
    </row>
    <row r="91" spans="1:14" s="69" customFormat="1" ht="18" customHeight="1" x14ac:dyDescent="0.2">
      <c r="A91" s="63"/>
      <c r="B91" s="70"/>
      <c r="C91" s="71" t="s">
        <v>15</v>
      </c>
      <c r="D91" s="72" t="s">
        <v>131</v>
      </c>
      <c r="E91" s="430">
        <f>E81*$E71</f>
        <v>0</v>
      </c>
      <c r="F91" s="441" t="s">
        <v>32</v>
      </c>
      <c r="G91" s="442">
        <f>G81*$E71</f>
        <v>0</v>
      </c>
      <c r="H91" s="443" t="s">
        <v>32</v>
      </c>
      <c r="I91" s="444">
        <f>I81*$E71</f>
        <v>0</v>
      </c>
      <c r="J91" s="445" t="s">
        <v>32</v>
      </c>
      <c r="K91" s="444">
        <f>K81*$E71</f>
        <v>0</v>
      </c>
      <c r="L91" s="445" t="s">
        <v>32</v>
      </c>
      <c r="M91" s="75"/>
      <c r="N91" s="68"/>
    </row>
    <row r="92" spans="1:14" s="69" customFormat="1" ht="18" customHeight="1" x14ac:dyDescent="0.2">
      <c r="A92" s="63"/>
      <c r="B92" s="70"/>
      <c r="C92" s="71" t="s">
        <v>135</v>
      </c>
      <c r="D92" s="72" t="s">
        <v>132</v>
      </c>
      <c r="E92" s="366">
        <f>E72*E84</f>
        <v>0</v>
      </c>
      <c r="F92" s="446" t="s">
        <v>32</v>
      </c>
      <c r="G92" s="358"/>
      <c r="H92" s="359"/>
      <c r="I92" s="358"/>
      <c r="J92" s="360"/>
      <c r="K92" s="361"/>
      <c r="L92" s="360"/>
      <c r="M92" s="75"/>
      <c r="N92" s="68"/>
    </row>
    <row r="93" spans="1:14" s="69" customFormat="1" ht="18" customHeight="1" x14ac:dyDescent="0.2">
      <c r="A93" s="63"/>
      <c r="B93" s="70"/>
      <c r="C93" s="71" t="s">
        <v>103</v>
      </c>
      <c r="D93" s="72" t="s">
        <v>133</v>
      </c>
      <c r="E93" s="122">
        <f>$E$73*E82</f>
        <v>0</v>
      </c>
      <c r="F93" s="354" t="s">
        <v>32</v>
      </c>
      <c r="G93" s="447">
        <f>$E$73*G82</f>
        <v>0</v>
      </c>
      <c r="H93" s="446" t="s">
        <v>32</v>
      </c>
      <c r="I93" s="447">
        <f>$E$73*I82</f>
        <v>0</v>
      </c>
      <c r="J93" s="448" t="s">
        <v>32</v>
      </c>
      <c r="K93" s="447">
        <f>$E$73*K82</f>
        <v>0</v>
      </c>
      <c r="L93" s="448" t="s">
        <v>32</v>
      </c>
      <c r="M93" s="75"/>
      <c r="N93" s="68"/>
    </row>
    <row r="94" spans="1:14" s="69" customFormat="1" ht="18" customHeight="1" x14ac:dyDescent="0.2">
      <c r="A94" s="63"/>
      <c r="B94" s="70"/>
      <c r="C94" s="71" t="s">
        <v>136</v>
      </c>
      <c r="D94" s="72" t="s">
        <v>134</v>
      </c>
      <c r="E94" s="122">
        <f>E74*E85</f>
        <v>0</v>
      </c>
      <c r="F94" s="354" t="s">
        <v>32</v>
      </c>
      <c r="G94" s="358"/>
      <c r="H94" s="359"/>
      <c r="I94" s="358"/>
      <c r="J94" s="360"/>
      <c r="K94" s="361"/>
      <c r="L94" s="360"/>
      <c r="M94" s="75"/>
      <c r="N94" s="68"/>
    </row>
    <row r="95" spans="1:14" s="69" customFormat="1" ht="18" customHeight="1" x14ac:dyDescent="0.2">
      <c r="A95" s="63"/>
      <c r="B95" s="70"/>
      <c r="C95" s="71" t="s">
        <v>87</v>
      </c>
      <c r="D95" s="72" t="s">
        <v>86</v>
      </c>
      <c r="E95" s="122">
        <f>E75*E87</f>
        <v>0</v>
      </c>
      <c r="F95" s="355" t="s">
        <v>32</v>
      </c>
      <c r="G95" s="333">
        <f>G87*$E75</f>
        <v>0</v>
      </c>
      <c r="H95" s="356" t="s">
        <v>32</v>
      </c>
      <c r="I95" s="333">
        <f>I87*$E75</f>
        <v>0</v>
      </c>
      <c r="J95" s="357" t="s">
        <v>32</v>
      </c>
      <c r="K95" s="333">
        <f>K87*$E75</f>
        <v>0</v>
      </c>
      <c r="L95" s="357" t="s">
        <v>32</v>
      </c>
      <c r="M95" s="75"/>
      <c r="N95" s="68"/>
    </row>
    <row r="96" spans="1:14" s="69" customFormat="1" ht="18" customHeight="1" thickBot="1" x14ac:dyDescent="0.25">
      <c r="A96" s="63"/>
      <c r="B96" s="123"/>
      <c r="C96" s="138"/>
      <c r="D96" s="129" t="s">
        <v>29</v>
      </c>
      <c r="E96" s="126">
        <f>SUM(E91:E95)</f>
        <v>0</v>
      </c>
      <c r="F96" s="362" t="s">
        <v>32</v>
      </c>
      <c r="G96" s="334">
        <f>SUM(G91:G95)</f>
        <v>0</v>
      </c>
      <c r="H96" s="363" t="s">
        <v>32</v>
      </c>
      <c r="I96" s="332">
        <f>SUM(I91:I95)</f>
        <v>0</v>
      </c>
      <c r="J96" s="364" t="s">
        <v>32</v>
      </c>
      <c r="K96" s="126">
        <f>SUM(K91:K95)</f>
        <v>0</v>
      </c>
      <c r="L96" s="365" t="s">
        <v>32</v>
      </c>
      <c r="M96" s="75"/>
      <c r="N96" s="68"/>
    </row>
    <row r="97" spans="1:23" s="69" customFormat="1" ht="18" customHeight="1" thickBot="1" x14ac:dyDescent="0.25">
      <c r="A97" s="63"/>
      <c r="B97" s="123"/>
      <c r="C97" s="138"/>
      <c r="D97" s="129" t="s">
        <v>33</v>
      </c>
      <c r="E97" s="132">
        <f>E58</f>
        <v>192</v>
      </c>
      <c r="F97" s="133"/>
      <c r="G97" s="328">
        <f>G58</f>
        <v>58</v>
      </c>
      <c r="H97" s="329"/>
      <c r="I97" s="132">
        <f>I58</f>
        <v>52</v>
      </c>
      <c r="J97" s="133"/>
      <c r="K97" s="132">
        <f>K58</f>
        <v>63</v>
      </c>
      <c r="L97" s="133"/>
      <c r="M97" s="75"/>
      <c r="N97" s="68"/>
    </row>
    <row r="98" spans="1:23" s="40" customFormat="1" ht="15" customHeight="1" x14ac:dyDescent="0.2">
      <c r="A98" s="35"/>
      <c r="B98" s="42" t="s">
        <v>47</v>
      </c>
      <c r="C98" s="43"/>
      <c r="D98" s="135"/>
      <c r="E98" s="136"/>
      <c r="F98" s="44"/>
      <c r="G98" s="44"/>
      <c r="H98" s="44"/>
      <c r="I98" s="51"/>
      <c r="J98" s="52"/>
      <c r="K98" s="44"/>
      <c r="L98" s="45"/>
      <c r="M98" s="38"/>
      <c r="N98" s="39"/>
    </row>
    <row r="99" spans="1:23" s="40" customFormat="1" ht="15" customHeight="1" thickBot="1" x14ac:dyDescent="0.25">
      <c r="A99" s="35"/>
      <c r="B99" s="106"/>
      <c r="C99" s="62"/>
      <c r="D99" s="60"/>
      <c r="E99" s="137"/>
      <c r="F99" s="60"/>
      <c r="G99" s="137"/>
      <c r="H99" s="60"/>
      <c r="I99" s="60"/>
      <c r="J99" s="60"/>
      <c r="K99" s="60"/>
      <c r="L99" s="61"/>
      <c r="M99" s="38"/>
      <c r="N99" s="39"/>
    </row>
    <row r="100" spans="1:23" s="69" customFormat="1" ht="18" customHeight="1" thickBot="1" x14ac:dyDescent="0.25">
      <c r="A100" s="63"/>
      <c r="B100" s="123"/>
      <c r="C100" s="138"/>
      <c r="D100" s="129" t="s">
        <v>35</v>
      </c>
      <c r="E100" s="163">
        <f>ROUND(E96*E97,0)</f>
        <v>0</v>
      </c>
      <c r="F100" s="116" t="s">
        <v>16</v>
      </c>
      <c r="G100" s="163">
        <f>ROUND(G96*G97,0)</f>
        <v>0</v>
      </c>
      <c r="H100" s="116" t="s">
        <v>16</v>
      </c>
      <c r="I100" s="163">
        <f>ROUND(I96*I97,0)</f>
        <v>0</v>
      </c>
      <c r="J100" s="116" t="s">
        <v>16</v>
      </c>
      <c r="K100" s="163">
        <f>ROUND(K96*K97,0)</f>
        <v>0</v>
      </c>
      <c r="L100" s="116" t="s">
        <v>16</v>
      </c>
      <c r="M100" s="75"/>
      <c r="N100" s="68"/>
    </row>
    <row r="101" spans="1:23" s="12" customFormat="1" ht="18.75" customHeight="1" thickBot="1" x14ac:dyDescent="0.25">
      <c r="A101" s="76"/>
      <c r="B101" s="170"/>
      <c r="C101" s="171"/>
      <c r="D101" s="171"/>
      <c r="E101" s="172"/>
      <c r="F101" s="171"/>
      <c r="G101" s="173"/>
      <c r="H101" s="171"/>
      <c r="I101" s="174"/>
      <c r="J101" s="175" t="s">
        <v>48</v>
      </c>
      <c r="K101" s="82">
        <f>E100+G100+I100+K100</f>
        <v>0</v>
      </c>
      <c r="L101" s="83" t="s">
        <v>16</v>
      </c>
      <c r="M101" s="89"/>
      <c r="N101" s="68"/>
    </row>
    <row r="102" spans="1:23" ht="12" customHeight="1" x14ac:dyDescent="0.2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7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12" customFormat="1" ht="10.5" customHeight="1" thickBot="1" x14ac:dyDescent="0.25">
      <c r="A103" s="176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8"/>
      <c r="N103" s="68"/>
    </row>
    <row r="104" spans="1:23" s="94" customFormat="1" ht="15" customHeight="1" thickBot="1" x14ac:dyDescent="0.25">
      <c r="A104" s="95"/>
      <c r="B104" s="179" t="s">
        <v>49</v>
      </c>
      <c r="C104" s="180"/>
      <c r="D104" s="180"/>
      <c r="E104" s="180"/>
      <c r="F104" s="180"/>
      <c r="G104" s="180"/>
      <c r="H104" s="180"/>
      <c r="I104" s="180"/>
      <c r="J104" s="180"/>
      <c r="K104" s="180"/>
      <c r="L104" s="181"/>
      <c r="M104" s="148"/>
      <c r="N104" s="93"/>
    </row>
    <row r="105" spans="1:23" s="40" customFormat="1" ht="15" customHeight="1" x14ac:dyDescent="0.2">
      <c r="A105" s="35"/>
      <c r="B105" s="42" t="s">
        <v>50</v>
      </c>
      <c r="C105" s="43"/>
      <c r="D105" s="104"/>
      <c r="E105" s="104"/>
      <c r="F105" s="104"/>
      <c r="G105" s="104"/>
      <c r="H105" s="104"/>
      <c r="I105" s="104"/>
      <c r="J105" s="104"/>
      <c r="K105" s="44"/>
      <c r="L105" s="47"/>
      <c r="M105" s="38"/>
      <c r="N105" s="39"/>
    </row>
    <row r="106" spans="1:23" s="40" customFormat="1" ht="15" customHeight="1" thickBot="1" x14ac:dyDescent="0.25">
      <c r="A106" s="35"/>
      <c r="B106" s="106" t="s">
        <v>51</v>
      </c>
      <c r="C106" s="367"/>
      <c r="D106" s="150"/>
      <c r="E106" s="150"/>
      <c r="F106" s="150"/>
      <c r="G106" s="150"/>
      <c r="H106" s="150"/>
      <c r="I106" s="150"/>
      <c r="J106" s="150"/>
      <c r="K106" s="150"/>
      <c r="L106" s="151"/>
      <c r="M106" s="38"/>
      <c r="N106" s="39"/>
    </row>
    <row r="107" spans="1:23" s="69" customFormat="1" ht="18" customHeight="1" x14ac:dyDescent="0.2">
      <c r="A107" s="63"/>
      <c r="B107" s="113"/>
      <c r="C107" s="337" t="s">
        <v>15</v>
      </c>
      <c r="D107" s="72" t="s">
        <v>131</v>
      </c>
      <c r="E107" s="184"/>
      <c r="F107" s="110" t="s">
        <v>41</v>
      </c>
      <c r="G107" s="152"/>
      <c r="H107" s="152"/>
      <c r="I107" s="152"/>
      <c r="J107" s="152"/>
      <c r="K107" s="152"/>
      <c r="L107" s="153"/>
      <c r="M107" s="75"/>
      <c r="N107" s="68"/>
    </row>
    <row r="108" spans="1:23" s="69" customFormat="1" ht="18" customHeight="1" x14ac:dyDescent="0.2">
      <c r="A108" s="63"/>
      <c r="B108" s="113"/>
      <c r="C108" s="337" t="s">
        <v>135</v>
      </c>
      <c r="D108" s="72" t="s">
        <v>132</v>
      </c>
      <c r="E108" s="184"/>
      <c r="F108" s="110" t="s">
        <v>41</v>
      </c>
      <c r="G108" s="152"/>
      <c r="H108" s="152"/>
      <c r="I108" s="152"/>
      <c r="J108" s="152"/>
      <c r="K108" s="152"/>
      <c r="L108" s="153"/>
      <c r="M108" s="75"/>
      <c r="N108" s="68"/>
    </row>
    <row r="109" spans="1:23" s="69" customFormat="1" ht="18" customHeight="1" x14ac:dyDescent="0.2">
      <c r="A109" s="63"/>
      <c r="B109" s="113"/>
      <c r="C109" s="71" t="s">
        <v>103</v>
      </c>
      <c r="D109" s="72" t="s">
        <v>133</v>
      </c>
      <c r="E109" s="184"/>
      <c r="F109" s="183" t="s">
        <v>41</v>
      </c>
      <c r="G109" s="152"/>
      <c r="H109" s="152"/>
      <c r="I109" s="152"/>
      <c r="J109" s="152"/>
      <c r="K109" s="152"/>
      <c r="L109" s="153"/>
      <c r="M109" s="75"/>
      <c r="N109" s="68"/>
    </row>
    <row r="110" spans="1:23" s="69" customFormat="1" ht="18" customHeight="1" x14ac:dyDescent="0.2">
      <c r="A110" s="63"/>
      <c r="B110" s="113"/>
      <c r="C110" s="71" t="s">
        <v>136</v>
      </c>
      <c r="D110" s="72" t="s">
        <v>134</v>
      </c>
      <c r="E110" s="184"/>
      <c r="F110" s="183" t="s">
        <v>41</v>
      </c>
      <c r="G110" s="152"/>
      <c r="H110" s="152"/>
      <c r="I110" s="152"/>
      <c r="J110" s="152"/>
      <c r="K110" s="152"/>
      <c r="L110" s="153"/>
      <c r="M110" s="75"/>
      <c r="N110" s="68"/>
    </row>
    <row r="111" spans="1:23" s="69" customFormat="1" ht="18" customHeight="1" x14ac:dyDescent="0.2">
      <c r="A111" s="63"/>
      <c r="B111" s="113"/>
      <c r="C111" s="71" t="s">
        <v>87</v>
      </c>
      <c r="D111" s="72" t="s">
        <v>86</v>
      </c>
      <c r="E111" s="184"/>
      <c r="F111" s="110" t="s">
        <v>41</v>
      </c>
      <c r="G111" s="152"/>
      <c r="H111" s="152"/>
      <c r="I111" s="152"/>
      <c r="J111" s="152"/>
      <c r="K111" s="152"/>
      <c r="L111" s="153"/>
      <c r="M111" s="75"/>
      <c r="N111" s="68"/>
    </row>
    <row r="112" spans="1:23" s="69" customFormat="1" ht="8.25" customHeight="1" thickBot="1" x14ac:dyDescent="0.25">
      <c r="A112" s="63"/>
      <c r="B112" s="113"/>
      <c r="C112" s="114"/>
      <c r="D112" s="154"/>
      <c r="E112" s="155"/>
      <c r="F112" s="152"/>
      <c r="G112" s="152"/>
      <c r="H112" s="152"/>
      <c r="I112" s="155"/>
      <c r="J112" s="152"/>
      <c r="K112" s="155"/>
      <c r="L112" s="153"/>
      <c r="M112" s="75"/>
      <c r="N112" s="68"/>
    </row>
    <row r="113" spans="1:14" s="40" customFormat="1" ht="15" customHeight="1" thickBot="1" x14ac:dyDescent="0.25">
      <c r="A113" s="35"/>
      <c r="B113" s="156"/>
      <c r="C113" s="468"/>
      <c r="D113" s="98"/>
      <c r="E113" s="99"/>
      <c r="F113" s="99" t="s">
        <v>19</v>
      </c>
      <c r="G113" s="100"/>
      <c r="H113" s="100"/>
      <c r="I113" s="469" t="s">
        <v>20</v>
      </c>
      <c r="J113" s="469"/>
      <c r="K113" s="469" t="s">
        <v>21</v>
      </c>
      <c r="L113" s="469"/>
      <c r="M113" s="38"/>
      <c r="N113" s="39"/>
    </row>
    <row r="114" spans="1:14" s="40" customFormat="1" ht="15" customHeight="1" thickBot="1" x14ac:dyDescent="0.25">
      <c r="A114" s="35"/>
      <c r="B114" s="157"/>
      <c r="C114" s="468"/>
      <c r="D114" s="36"/>
      <c r="E114" s="470" t="s">
        <v>22</v>
      </c>
      <c r="F114" s="470"/>
      <c r="G114" s="471" t="s">
        <v>23</v>
      </c>
      <c r="H114" s="471"/>
      <c r="I114" s="102"/>
      <c r="J114" s="103"/>
      <c r="K114" s="472"/>
      <c r="L114" s="472"/>
      <c r="M114" s="38"/>
      <c r="N114" s="39"/>
    </row>
    <row r="115" spans="1:14" s="40" customFormat="1" ht="15" customHeight="1" x14ac:dyDescent="0.2">
      <c r="A115" s="35"/>
      <c r="B115" s="158" t="s">
        <v>52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47"/>
      <c r="M115" s="38"/>
      <c r="N115" s="39"/>
    </row>
    <row r="116" spans="1:14" s="40" customFormat="1" ht="15" customHeight="1" thickBot="1" x14ac:dyDescent="0.25">
      <c r="A116" s="35"/>
      <c r="B116" s="106"/>
      <c r="C116" s="159"/>
      <c r="D116" s="150"/>
      <c r="E116" s="150"/>
      <c r="F116" s="150"/>
      <c r="G116" s="150"/>
      <c r="H116" s="150"/>
      <c r="I116" s="150"/>
      <c r="J116" s="150"/>
      <c r="K116" s="150"/>
      <c r="L116" s="151"/>
      <c r="M116" s="38"/>
      <c r="N116" s="39"/>
    </row>
    <row r="117" spans="1:14" s="69" customFormat="1" ht="18" customHeight="1" x14ac:dyDescent="0.2">
      <c r="A117" s="63"/>
      <c r="B117" s="113"/>
      <c r="C117" s="185"/>
      <c r="D117" s="186" t="s">
        <v>53</v>
      </c>
      <c r="E117" s="187"/>
      <c r="F117" s="188"/>
      <c r="G117" s="187"/>
      <c r="H117" s="189"/>
      <c r="I117" s="187"/>
      <c r="J117" s="189"/>
      <c r="K117" s="189"/>
      <c r="L117" s="169"/>
      <c r="M117" s="75"/>
      <c r="N117" s="68"/>
    </row>
    <row r="118" spans="1:14" s="69" customFormat="1" ht="4.5" customHeight="1" thickBot="1" x14ac:dyDescent="0.25">
      <c r="A118" s="63"/>
      <c r="B118" s="113"/>
      <c r="C118" s="190"/>
      <c r="D118" s="175"/>
      <c r="E118" s="191"/>
      <c r="F118" s="192"/>
      <c r="G118" s="191"/>
      <c r="H118" s="193"/>
      <c r="I118" s="191"/>
      <c r="J118" s="193"/>
      <c r="K118" s="191"/>
      <c r="L118" s="74"/>
      <c r="M118" s="75"/>
      <c r="N118" s="68"/>
    </row>
    <row r="119" spans="1:14" s="40" customFormat="1" ht="15" customHeight="1" x14ac:dyDescent="0.2">
      <c r="A119" s="35"/>
      <c r="B119" s="42" t="s">
        <v>54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111"/>
      <c r="M119" s="38"/>
      <c r="N119" s="39"/>
    </row>
    <row r="120" spans="1:14" s="40" customFormat="1" ht="15" customHeight="1" thickBot="1" x14ac:dyDescent="0.25">
      <c r="A120" s="35"/>
      <c r="B120" s="168" t="s">
        <v>55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112"/>
      <c r="M120" s="38"/>
      <c r="N120" s="39"/>
    </row>
    <row r="121" spans="1:14" s="69" customFormat="1" ht="18" customHeight="1" x14ac:dyDescent="0.2">
      <c r="A121" s="63"/>
      <c r="B121" s="70"/>
      <c r="C121" s="71" t="s">
        <v>15</v>
      </c>
      <c r="D121" s="72" t="s">
        <v>131</v>
      </c>
      <c r="E121" s="430">
        <f>$E107*E81</f>
        <v>0</v>
      </c>
      <c r="F121" s="431" t="s">
        <v>32</v>
      </c>
      <c r="G121" s="430">
        <f>$E107*G81</f>
        <v>0</v>
      </c>
      <c r="H121" s="66" t="s">
        <v>32</v>
      </c>
      <c r="I121" s="430">
        <f>$E107*I81</f>
        <v>0</v>
      </c>
      <c r="J121" s="66" t="s">
        <v>32</v>
      </c>
      <c r="K121" s="430">
        <f>$E107*K81</f>
        <v>0</v>
      </c>
      <c r="L121" s="66" t="s">
        <v>32</v>
      </c>
      <c r="M121" s="75"/>
      <c r="N121" s="68"/>
    </row>
    <row r="122" spans="1:14" s="69" customFormat="1" ht="18" customHeight="1" x14ac:dyDescent="0.2">
      <c r="A122" s="63"/>
      <c r="B122" s="70"/>
      <c r="C122" s="71" t="s">
        <v>135</v>
      </c>
      <c r="D122" s="72" t="s">
        <v>132</v>
      </c>
      <c r="E122" s="366">
        <f>$E108*E84</f>
        <v>0</v>
      </c>
      <c r="F122" s="432" t="s">
        <v>32</v>
      </c>
      <c r="G122" s="390"/>
      <c r="H122" s="391"/>
      <c r="I122" s="390"/>
      <c r="J122" s="391"/>
      <c r="K122" s="390"/>
      <c r="L122" s="391"/>
      <c r="M122" s="75"/>
      <c r="N122" s="68"/>
    </row>
    <row r="123" spans="1:14" s="69" customFormat="1" ht="18" customHeight="1" x14ac:dyDescent="0.2">
      <c r="A123" s="63"/>
      <c r="B123" s="70"/>
      <c r="C123" s="71" t="s">
        <v>103</v>
      </c>
      <c r="D123" s="72" t="s">
        <v>133</v>
      </c>
      <c r="E123" s="122">
        <f>$E109*E82</f>
        <v>0</v>
      </c>
      <c r="F123" s="110" t="s">
        <v>32</v>
      </c>
      <c r="G123" s="366">
        <f>$E109*G82</f>
        <v>0</v>
      </c>
      <c r="H123" s="370" t="s">
        <v>32</v>
      </c>
      <c r="I123" s="366">
        <f>$E109*I82</f>
        <v>0</v>
      </c>
      <c r="J123" s="370" t="s">
        <v>32</v>
      </c>
      <c r="K123" s="366">
        <f>$E109*K82</f>
        <v>0</v>
      </c>
      <c r="L123" s="370" t="s">
        <v>32</v>
      </c>
      <c r="M123" s="75"/>
      <c r="N123" s="68"/>
    </row>
    <row r="124" spans="1:14" s="69" customFormat="1" ht="18" customHeight="1" x14ac:dyDescent="0.2">
      <c r="A124" s="63"/>
      <c r="B124" s="70"/>
      <c r="C124" s="71" t="s">
        <v>136</v>
      </c>
      <c r="D124" s="72" t="s">
        <v>134</v>
      </c>
      <c r="E124" s="122">
        <f>$E110*E85</f>
        <v>0</v>
      </c>
      <c r="F124" s="110" t="s">
        <v>32</v>
      </c>
      <c r="G124" s="390"/>
      <c r="H124" s="391"/>
      <c r="I124" s="390"/>
      <c r="J124" s="391"/>
      <c r="K124" s="390"/>
      <c r="L124" s="391"/>
      <c r="M124" s="75"/>
      <c r="N124" s="68"/>
    </row>
    <row r="125" spans="1:14" s="69" customFormat="1" ht="18" customHeight="1" x14ac:dyDescent="0.2">
      <c r="A125" s="63"/>
      <c r="B125" s="70"/>
      <c r="C125" s="71" t="s">
        <v>87</v>
      </c>
      <c r="D125" s="72" t="s">
        <v>86</v>
      </c>
      <c r="E125" s="122">
        <f>$E111*E87</f>
        <v>0</v>
      </c>
      <c r="F125" s="110" t="s">
        <v>32</v>
      </c>
      <c r="G125" s="336">
        <f>$E111*G87</f>
        <v>0</v>
      </c>
      <c r="H125" s="335" t="s">
        <v>32</v>
      </c>
      <c r="I125" s="336">
        <f>$E111*I87</f>
        <v>0</v>
      </c>
      <c r="J125" s="335" t="s">
        <v>32</v>
      </c>
      <c r="K125" s="336">
        <f>$E111*K87</f>
        <v>0</v>
      </c>
      <c r="L125" s="335" t="s">
        <v>32</v>
      </c>
      <c r="M125" s="75"/>
      <c r="N125" s="68"/>
    </row>
    <row r="126" spans="1:14" s="69" customFormat="1" ht="18" customHeight="1" thickBot="1" x14ac:dyDescent="0.25">
      <c r="A126" s="63"/>
      <c r="B126" s="123"/>
      <c r="C126" s="138"/>
      <c r="D126" s="129" t="s">
        <v>29</v>
      </c>
      <c r="E126" s="126">
        <f>SUM(E121:E125)</f>
        <v>0</v>
      </c>
      <c r="F126" s="127" t="s">
        <v>32</v>
      </c>
      <c r="G126" s="126">
        <f>SUM(G121:G125)</f>
        <v>0</v>
      </c>
      <c r="H126" s="127" t="s">
        <v>32</v>
      </c>
      <c r="I126" s="126">
        <f>SUM(I121:I125)</f>
        <v>0</v>
      </c>
      <c r="J126" s="118" t="s">
        <v>32</v>
      </c>
      <c r="K126" s="126">
        <f>SUM(K121:K125)</f>
        <v>0</v>
      </c>
      <c r="L126" s="118" t="s">
        <v>32</v>
      </c>
      <c r="M126" s="75"/>
      <c r="N126" s="68"/>
    </row>
    <row r="127" spans="1:14" s="69" customFormat="1" ht="18" customHeight="1" thickBot="1" x14ac:dyDescent="0.25">
      <c r="A127" s="63"/>
      <c r="B127" s="123"/>
      <c r="C127" s="138"/>
      <c r="D127" s="129" t="s">
        <v>33</v>
      </c>
      <c r="E127" s="130">
        <f>E58</f>
        <v>192</v>
      </c>
      <c r="F127" s="194"/>
      <c r="G127" s="194">
        <f>G58</f>
        <v>58</v>
      </c>
      <c r="H127" s="133"/>
      <c r="I127" s="132">
        <f>I58</f>
        <v>52</v>
      </c>
      <c r="J127" s="133"/>
      <c r="K127" s="132">
        <f>K58</f>
        <v>63</v>
      </c>
      <c r="L127" s="133"/>
      <c r="M127" s="75"/>
      <c r="N127" s="68"/>
    </row>
    <row r="128" spans="1:14" s="40" customFormat="1" ht="15" customHeight="1" x14ac:dyDescent="0.2">
      <c r="A128" s="35"/>
      <c r="B128" s="42" t="s">
        <v>56</v>
      </c>
      <c r="C128" s="43"/>
      <c r="D128" s="135"/>
      <c r="E128" s="44"/>
      <c r="F128" s="44"/>
      <c r="G128" s="44"/>
      <c r="H128" s="44"/>
      <c r="I128" s="43"/>
      <c r="J128" s="44"/>
      <c r="K128" s="44"/>
      <c r="L128" s="45"/>
      <c r="M128" s="38"/>
      <c r="N128" s="39"/>
    </row>
    <row r="129" spans="1:256" s="40" customFormat="1" ht="15" customHeight="1" thickBot="1" x14ac:dyDescent="0.25">
      <c r="A129" s="35"/>
      <c r="B129" s="106"/>
      <c r="C129" s="59"/>
      <c r="D129" s="60"/>
      <c r="E129" s="137"/>
      <c r="F129" s="60"/>
      <c r="G129" s="137"/>
      <c r="H129" s="60"/>
      <c r="I129" s="60"/>
      <c r="J129" s="60"/>
      <c r="K129" s="60"/>
      <c r="L129" s="61"/>
      <c r="M129" s="38"/>
      <c r="N129" s="39"/>
    </row>
    <row r="130" spans="1:256" s="69" customFormat="1" ht="18" customHeight="1" thickBot="1" x14ac:dyDescent="0.25">
      <c r="A130" s="63"/>
      <c r="B130" s="123"/>
      <c r="C130" s="138"/>
      <c r="D130" s="129" t="s">
        <v>35</v>
      </c>
      <c r="E130" s="139">
        <f>ROUND(E126*E127,0)</f>
        <v>0</v>
      </c>
      <c r="F130" s="116" t="s">
        <v>16</v>
      </c>
      <c r="G130" s="139">
        <f>ROUND(G126*G127,0)</f>
        <v>0</v>
      </c>
      <c r="H130" s="116" t="s">
        <v>16</v>
      </c>
      <c r="I130" s="139">
        <f>ROUND(I126*I127,0)</f>
        <v>0</v>
      </c>
      <c r="J130" s="116" t="s">
        <v>16</v>
      </c>
      <c r="K130" s="139">
        <f>ROUND(K126*K127,0)</f>
        <v>0</v>
      </c>
      <c r="L130" s="116" t="s">
        <v>16</v>
      </c>
      <c r="M130" s="75"/>
      <c r="N130" s="68"/>
    </row>
    <row r="131" spans="1:256" s="12" customFormat="1" ht="18.75" customHeight="1" thickBot="1" x14ac:dyDescent="0.25">
      <c r="A131" s="76"/>
      <c r="B131" s="170"/>
      <c r="C131" s="171"/>
      <c r="D131" s="171"/>
      <c r="E131" s="172"/>
      <c r="F131" s="171"/>
      <c r="G131" s="173"/>
      <c r="H131" s="171"/>
      <c r="I131" s="195"/>
      <c r="J131" s="175" t="s">
        <v>122</v>
      </c>
      <c r="K131" s="82">
        <f>E130+G130+I130+K130</f>
        <v>0</v>
      </c>
      <c r="L131" s="83" t="s">
        <v>16</v>
      </c>
      <c r="M131" s="89"/>
      <c r="N131" s="68"/>
    </row>
    <row r="132" spans="1:256" ht="6" customHeight="1" x14ac:dyDescent="0.2">
      <c r="A132" s="196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197"/>
      <c r="O132" s="4"/>
      <c r="P132" s="4"/>
      <c r="Q132" s="4"/>
      <c r="R132" s="4"/>
      <c r="S132" s="4"/>
      <c r="T132" s="4"/>
      <c r="U132" s="4"/>
      <c r="V132" s="4"/>
      <c r="W132" s="4"/>
    </row>
    <row r="133" spans="1:256" ht="4.5" customHeight="1" thickBot="1" x14ac:dyDescent="0.25">
      <c r="A133" s="196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97"/>
      <c r="O133" s="4"/>
      <c r="P133" s="4"/>
      <c r="Q133" s="4"/>
      <c r="R133" s="4"/>
      <c r="S133" s="4"/>
      <c r="T133" s="4"/>
      <c r="U133" s="4"/>
      <c r="V133" s="4"/>
      <c r="W133" s="4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s="12" customFormat="1" ht="18.75" customHeight="1" thickBot="1" x14ac:dyDescent="0.25">
      <c r="A134" s="76"/>
      <c r="B134" s="77"/>
      <c r="C134" s="77"/>
      <c r="D134" s="77"/>
      <c r="E134" s="198"/>
      <c r="F134" s="77"/>
      <c r="G134" s="141"/>
      <c r="H134" s="77"/>
      <c r="I134" s="142"/>
      <c r="J134" s="142" t="s">
        <v>123</v>
      </c>
      <c r="K134" s="82">
        <f>K101+K131</f>
        <v>0</v>
      </c>
      <c r="L134" s="83" t="s">
        <v>16</v>
      </c>
      <c r="M134" s="84"/>
      <c r="N134" s="68"/>
    </row>
    <row r="135" spans="1:256" ht="6.75" customHeight="1" x14ac:dyDescent="0.2">
      <c r="A135" s="196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197"/>
      <c r="O135" s="4"/>
      <c r="P135" s="4"/>
      <c r="Q135" s="4"/>
      <c r="R135" s="4"/>
      <c r="S135" s="4"/>
      <c r="T135" s="4"/>
      <c r="U135" s="4"/>
      <c r="V135" s="4"/>
      <c r="W135" s="4"/>
    </row>
    <row r="136" spans="1:256" ht="15.75" customHeight="1" x14ac:dyDescent="0.2">
      <c r="A136" s="196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197"/>
      <c r="O136" s="4"/>
      <c r="P136" s="4"/>
      <c r="Q136" s="4"/>
      <c r="R136" s="4"/>
      <c r="S136" s="4"/>
      <c r="T136" s="4"/>
      <c r="U136" s="4"/>
      <c r="V136" s="4"/>
      <c r="W136" s="4"/>
    </row>
    <row r="137" spans="1:256" ht="15.75" customHeight="1" x14ac:dyDescent="0.2">
      <c r="A137" s="29" t="s">
        <v>57</v>
      </c>
      <c r="B137" s="30" t="s">
        <v>104</v>
      </c>
      <c r="C137" s="144"/>
      <c r="D137" s="144"/>
      <c r="E137" s="144"/>
      <c r="F137" s="144"/>
      <c r="G137" s="199"/>
      <c r="H137" s="199"/>
      <c r="I137" s="199"/>
      <c r="J137" s="199"/>
      <c r="K137" s="199"/>
      <c r="L137" s="199"/>
      <c r="M137" s="343"/>
      <c r="O137" s="4"/>
      <c r="P137" s="4"/>
      <c r="Q137" s="4"/>
      <c r="R137" s="4"/>
      <c r="S137" s="4"/>
      <c r="T137" s="4"/>
      <c r="U137" s="4"/>
      <c r="V137" s="4"/>
      <c r="W137" s="4"/>
    </row>
    <row r="138" spans="1:256" ht="15.75" customHeight="1" thickBot="1" x14ac:dyDescent="0.25">
      <c r="A138" s="200"/>
      <c r="B138" s="88"/>
      <c r="C138" s="344" t="s">
        <v>105</v>
      </c>
      <c r="D138" s="88"/>
      <c r="E138" s="88"/>
      <c r="F138" s="88"/>
      <c r="G138" s="88"/>
      <c r="H138" s="88"/>
      <c r="I138" s="345"/>
      <c r="J138" s="345"/>
      <c r="K138" s="143"/>
      <c r="L138" s="143"/>
      <c r="M138" s="342"/>
      <c r="O138" s="4"/>
      <c r="P138" s="4"/>
      <c r="Q138" s="4"/>
      <c r="R138" s="4"/>
      <c r="S138" s="4"/>
      <c r="T138" s="4"/>
      <c r="U138" s="4"/>
      <c r="V138" s="4"/>
      <c r="W138" s="4"/>
    </row>
    <row r="139" spans="1:256" ht="15.75" customHeight="1" thickBot="1" x14ac:dyDescent="0.25">
      <c r="A139" s="200"/>
      <c r="B139" s="88"/>
      <c r="C139" s="346" t="s">
        <v>106</v>
      </c>
      <c r="D139" s="88"/>
      <c r="E139" s="88"/>
      <c r="F139" s="88"/>
      <c r="G139" s="352"/>
      <c r="H139" s="330" t="s">
        <v>107</v>
      </c>
      <c r="I139" s="345"/>
      <c r="J139" s="345"/>
      <c r="K139" s="88"/>
      <c r="L139" s="88"/>
      <c r="M139" s="87"/>
      <c r="O139" s="4"/>
      <c r="P139" s="4"/>
      <c r="Q139" s="4"/>
      <c r="R139" s="4"/>
      <c r="S139" s="4"/>
      <c r="T139" s="4"/>
      <c r="U139" s="4"/>
      <c r="V139" s="4"/>
      <c r="W139" s="4"/>
    </row>
    <row r="140" spans="1:256" ht="15.75" customHeight="1" thickBot="1" x14ac:dyDescent="0.25">
      <c r="A140" s="200"/>
      <c r="B140" s="88"/>
      <c r="C140" s="346" t="s">
        <v>117</v>
      </c>
      <c r="D140" s="88"/>
      <c r="E140" s="88"/>
      <c r="F140" s="88"/>
      <c r="G140" s="353"/>
      <c r="H140" s="331" t="s">
        <v>107</v>
      </c>
      <c r="I140" s="347" t="s">
        <v>108</v>
      </c>
      <c r="J140" s="345"/>
      <c r="K140" s="82">
        <f>G143*G139*0.2+G143*G140*0.2+G141*G143*0.6</f>
        <v>0</v>
      </c>
      <c r="L140" s="83" t="s">
        <v>16</v>
      </c>
      <c r="M140" s="87"/>
      <c r="O140" s="4"/>
      <c r="P140" s="4"/>
      <c r="Q140" s="4"/>
      <c r="R140" s="4"/>
      <c r="S140" s="4"/>
      <c r="T140" s="4"/>
      <c r="U140" s="4"/>
      <c r="V140" s="4"/>
      <c r="W140" s="4"/>
    </row>
    <row r="141" spans="1:256" ht="15.75" customHeight="1" x14ac:dyDescent="0.2">
      <c r="A141" s="200"/>
      <c r="B141" s="88"/>
      <c r="C141" s="346" t="s">
        <v>118</v>
      </c>
      <c r="D141" s="88"/>
      <c r="E141" s="88"/>
      <c r="F141" s="88"/>
      <c r="G141" s="353"/>
      <c r="H141" s="331" t="s">
        <v>107</v>
      </c>
      <c r="I141" s="348" t="s">
        <v>109</v>
      </c>
      <c r="J141" s="345"/>
      <c r="K141" s="345"/>
      <c r="L141" s="201"/>
      <c r="M141" s="197"/>
      <c r="O141" s="4"/>
      <c r="P141" s="4"/>
      <c r="Q141" s="4"/>
      <c r="R141" s="4"/>
      <c r="S141" s="4"/>
      <c r="T141" s="4"/>
      <c r="U141" s="4"/>
      <c r="V141" s="4"/>
      <c r="W141" s="4"/>
    </row>
    <row r="142" spans="1:256" ht="15.75" customHeight="1" x14ac:dyDescent="0.2">
      <c r="A142" s="200"/>
      <c r="B142" s="88"/>
      <c r="C142" s="346" t="s">
        <v>110</v>
      </c>
      <c r="D142" s="88"/>
      <c r="E142" s="88"/>
      <c r="F142" s="88"/>
      <c r="G142" s="353"/>
      <c r="H142" s="331" t="s">
        <v>111</v>
      </c>
      <c r="I142" s="347"/>
      <c r="J142" s="345"/>
      <c r="K142" s="349"/>
      <c r="L142" s="201"/>
      <c r="M142" s="197"/>
      <c r="O142" s="4"/>
      <c r="P142" s="4"/>
      <c r="Q142" s="4"/>
      <c r="R142" s="4"/>
      <c r="S142" s="4"/>
      <c r="T142" s="4"/>
      <c r="U142" s="4"/>
      <c r="V142" s="4"/>
      <c r="W142" s="4"/>
    </row>
    <row r="143" spans="1:256" ht="15.75" customHeight="1" thickBot="1" x14ac:dyDescent="0.25">
      <c r="A143" s="202"/>
      <c r="B143" s="86"/>
      <c r="C143" s="346" t="s">
        <v>112</v>
      </c>
      <c r="D143" s="86"/>
      <c r="E143" s="86"/>
      <c r="F143" s="86"/>
      <c r="G143" s="351">
        <f>G142*0.35</f>
        <v>0</v>
      </c>
      <c r="H143" s="341" t="s">
        <v>111</v>
      </c>
      <c r="I143" s="350"/>
      <c r="J143" s="350"/>
      <c r="K143" s="86"/>
      <c r="L143" s="86"/>
      <c r="M143" s="87"/>
      <c r="O143" s="4"/>
      <c r="P143" s="4"/>
      <c r="Q143" s="4"/>
      <c r="R143" s="4"/>
      <c r="S143" s="4"/>
      <c r="T143" s="4"/>
      <c r="U143" s="4"/>
      <c r="V143" s="4"/>
      <c r="W143" s="4"/>
    </row>
    <row r="144" spans="1:256" s="94" customFormat="1" ht="15.75" customHeight="1" thickBot="1" x14ac:dyDescent="0.25">
      <c r="A144" s="204" t="s">
        <v>58</v>
      </c>
      <c r="B144" s="205" t="s">
        <v>59</v>
      </c>
      <c r="C144" s="206"/>
      <c r="D144" s="206"/>
      <c r="E144" s="206"/>
      <c r="F144" s="206"/>
      <c r="G144" s="206"/>
      <c r="H144" s="206"/>
      <c r="I144" s="206"/>
      <c r="J144" s="206"/>
      <c r="K144" s="92"/>
      <c r="L144" s="92"/>
      <c r="M144" s="207"/>
      <c r="N144" s="93"/>
    </row>
    <row r="145" spans="1:14" s="49" customFormat="1" ht="15.75" x14ac:dyDescent="0.2">
      <c r="A145" s="208"/>
      <c r="B145" s="209"/>
      <c r="C145" s="210" t="s">
        <v>60</v>
      </c>
      <c r="D145" s="211"/>
      <c r="E145" s="212"/>
      <c r="F145" s="213"/>
      <c r="G145" s="212"/>
      <c r="H145" s="213"/>
      <c r="I145" s="212"/>
      <c r="J145" s="213"/>
      <c r="K145" s="214"/>
      <c r="L145" s="215"/>
      <c r="M145" s="216"/>
      <c r="N145" s="3"/>
    </row>
    <row r="146" spans="1:14" s="49" customFormat="1" ht="13.5" customHeight="1" thickBot="1" x14ac:dyDescent="0.25">
      <c r="A146" s="208"/>
      <c r="B146" s="217"/>
      <c r="C146" s="218" t="s">
        <v>61</v>
      </c>
      <c r="D146" s="219"/>
      <c r="E146" s="220"/>
      <c r="F146" s="221"/>
      <c r="G146" s="220"/>
      <c r="H146" s="221"/>
      <c r="I146" s="222"/>
      <c r="J146" s="221"/>
      <c r="K146" s="223"/>
      <c r="L146" s="224"/>
      <c r="M146" s="216"/>
      <c r="N146" s="3"/>
    </row>
    <row r="147" spans="1:14" s="12" customFormat="1" ht="21.95" customHeight="1" thickBot="1" x14ac:dyDescent="0.25">
      <c r="A147" s="225"/>
      <c r="B147" s="77"/>
      <c r="C147" s="77"/>
      <c r="D147" s="77"/>
      <c r="E147" s="77"/>
      <c r="F147" s="77"/>
      <c r="G147" s="77"/>
      <c r="H147" s="141"/>
      <c r="I147" s="142"/>
      <c r="J147" s="142" t="s">
        <v>114</v>
      </c>
      <c r="K147" s="226"/>
      <c r="L147" s="227" t="s">
        <v>16</v>
      </c>
      <c r="M147" s="84"/>
      <c r="N147" s="68"/>
    </row>
    <row r="148" spans="1:14" s="12" customFormat="1" ht="5.25" customHeight="1" x14ac:dyDescent="0.2">
      <c r="A148" s="225"/>
      <c r="B148" s="77"/>
      <c r="C148" s="77"/>
      <c r="D148" s="77"/>
      <c r="E148" s="77"/>
      <c r="F148" s="77"/>
      <c r="G148" s="77"/>
      <c r="H148" s="141"/>
      <c r="I148" s="142"/>
      <c r="J148" s="142"/>
      <c r="K148" s="228"/>
      <c r="L148" s="201"/>
      <c r="M148" s="89"/>
      <c r="N148" s="68"/>
    </row>
    <row r="149" spans="1:14" s="12" customFormat="1" ht="15.75" customHeight="1" thickBot="1" x14ac:dyDescent="0.25">
      <c r="A149" s="204" t="s">
        <v>113</v>
      </c>
      <c r="B149" s="205" t="s">
        <v>62</v>
      </c>
      <c r="C149" s="206"/>
      <c r="D149" s="206"/>
      <c r="E149" s="206"/>
      <c r="F149" s="206"/>
      <c r="G149" s="206"/>
      <c r="H149" s="206"/>
      <c r="I149" s="206"/>
      <c r="J149" s="206"/>
      <c r="K149" s="92"/>
      <c r="L149" s="92"/>
      <c r="M149" s="89"/>
      <c r="N149" s="68"/>
    </row>
    <row r="150" spans="1:14" s="12" customFormat="1" ht="21.95" customHeight="1" thickBot="1" x14ac:dyDescent="0.25">
      <c r="A150" s="208"/>
      <c r="B150" s="209"/>
      <c r="C150" s="210" t="s">
        <v>63</v>
      </c>
      <c r="D150" s="211"/>
      <c r="E150" s="212"/>
      <c r="F150" s="213"/>
      <c r="G150" s="212"/>
      <c r="H150" s="213"/>
      <c r="I150" s="212"/>
      <c r="J150" s="213"/>
      <c r="K150" s="214"/>
      <c r="L150" s="215"/>
      <c r="M150" s="89"/>
      <c r="N150" s="68"/>
    </row>
    <row r="151" spans="1:14" s="12" customFormat="1" ht="21.95" customHeight="1" thickBot="1" x14ac:dyDescent="0.25">
      <c r="A151" s="208"/>
      <c r="B151" s="217"/>
      <c r="C151" s="229" t="s">
        <v>64</v>
      </c>
      <c r="D151" s="219"/>
      <c r="E151" s="220"/>
      <c r="F151" s="221"/>
      <c r="G151" s="220"/>
      <c r="H151" s="221"/>
      <c r="I151" s="230">
        <v>0.12</v>
      </c>
      <c r="J151" s="231" t="s">
        <v>107</v>
      </c>
      <c r="K151" s="223"/>
      <c r="L151" s="224"/>
      <c r="M151" s="89"/>
      <c r="N151" s="68"/>
    </row>
    <row r="152" spans="1:14" s="12" customFormat="1" ht="20.25" customHeight="1" thickBot="1" x14ac:dyDescent="0.25">
      <c r="A152" s="225"/>
      <c r="B152" s="77"/>
      <c r="C152" s="77"/>
      <c r="D152" s="77"/>
      <c r="E152" s="77"/>
      <c r="F152" s="77"/>
      <c r="G152" s="77"/>
      <c r="H152" s="141"/>
      <c r="I152" s="142"/>
      <c r="J152" s="142" t="s">
        <v>115</v>
      </c>
      <c r="K152" s="203">
        <f>ROUND(I151*(E88*E97+G88*G97+I88*I97+K88*K97),0)</f>
        <v>0</v>
      </c>
      <c r="L152" s="227" t="s">
        <v>16</v>
      </c>
      <c r="M152" s="232"/>
      <c r="N152" s="68"/>
    </row>
    <row r="153" spans="1:14" s="12" customFormat="1" ht="12" customHeight="1" x14ac:dyDescent="0.2">
      <c r="A153" s="39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4"/>
      <c r="M153" s="394"/>
      <c r="N153" s="68"/>
    </row>
    <row r="154" spans="1:14" s="94" customFormat="1" ht="15.75" customHeight="1" thickBot="1" x14ac:dyDescent="0.25">
      <c r="A154" s="235" t="s">
        <v>65</v>
      </c>
      <c r="B154" s="236" t="s">
        <v>66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237"/>
      <c r="N154" s="93"/>
    </row>
    <row r="155" spans="1:14" s="12" customFormat="1" ht="27" customHeight="1" thickBot="1" x14ac:dyDescent="0.25">
      <c r="A155" s="76"/>
      <c r="B155" s="77"/>
      <c r="C155" s="77"/>
      <c r="D155" s="77"/>
      <c r="E155" s="238"/>
      <c r="F155" s="239"/>
      <c r="G155" s="77"/>
      <c r="I155" s="81" t="s">
        <v>116</v>
      </c>
      <c r="K155" s="82">
        <f>K147+K134+K63+K26+K152+K140</f>
        <v>0</v>
      </c>
      <c r="L155" s="83" t="s">
        <v>16</v>
      </c>
      <c r="M155" s="84"/>
      <c r="N155" s="68"/>
    </row>
    <row r="156" spans="1:14" s="12" customFormat="1" ht="3.75" customHeight="1" x14ac:dyDescent="0.2">
      <c r="A156" s="240"/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2"/>
      <c r="M156" s="232"/>
      <c r="N156" s="68"/>
    </row>
    <row r="157" spans="1:14" s="12" customFormat="1" ht="9" customHeight="1" x14ac:dyDescent="0.2">
      <c r="A157" s="76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141"/>
      <c r="M157" s="89"/>
      <c r="N157" s="68"/>
    </row>
    <row r="158" spans="1:14" s="245" customFormat="1" ht="4.5" customHeight="1" x14ac:dyDescent="0.2">
      <c r="A158" s="200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6"/>
      <c r="N158" s="244"/>
    </row>
    <row r="159" spans="1:14" s="94" customFormat="1" ht="15.75" customHeight="1" x14ac:dyDescent="0.2">
      <c r="A159" s="235" t="s">
        <v>67</v>
      </c>
      <c r="B159" s="236" t="s">
        <v>68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237"/>
      <c r="N159" s="93"/>
    </row>
    <row r="160" spans="1:14" s="250" customFormat="1" ht="7.5" customHeight="1" thickBot="1" x14ac:dyDescent="0.25">
      <c r="A160" s="246"/>
      <c r="B160" s="247"/>
      <c r="C160" s="96"/>
      <c r="D160" s="96"/>
      <c r="E160" s="96"/>
      <c r="F160" s="96"/>
      <c r="G160" s="248"/>
      <c r="H160" s="249"/>
      <c r="I160" s="249"/>
      <c r="J160" s="96"/>
      <c r="K160" s="96"/>
      <c r="L160" s="96"/>
      <c r="M160" s="148"/>
      <c r="N160" s="93"/>
    </row>
    <row r="161" spans="1:14" s="245" customFormat="1" ht="16.5" thickBot="1" x14ac:dyDescent="0.25">
      <c r="A161" s="95"/>
      <c r="B161" s="251"/>
      <c r="C161" s="252"/>
      <c r="D161" s="252"/>
      <c r="E161" s="252"/>
      <c r="F161" s="252"/>
      <c r="G161" s="252"/>
      <c r="H161" s="252"/>
      <c r="I161" s="252"/>
      <c r="J161" s="252"/>
      <c r="K161" s="252"/>
      <c r="L161" s="253"/>
      <c r="M161" s="148"/>
      <c r="N161" s="244"/>
    </row>
    <row r="162" spans="1:14" s="245" customFormat="1" ht="11.25" customHeight="1" thickBot="1" x14ac:dyDescent="0.25">
      <c r="A162" s="95"/>
      <c r="B162" s="254"/>
      <c r="C162" s="255"/>
      <c r="D162" s="255"/>
      <c r="E162" s="255"/>
      <c r="F162" s="255"/>
      <c r="G162" s="256"/>
      <c r="H162" s="256"/>
      <c r="I162" s="256"/>
      <c r="J162" s="256"/>
      <c r="K162" s="256"/>
      <c r="L162" s="257"/>
      <c r="M162" s="148"/>
      <c r="N162" s="244"/>
    </row>
    <row r="163" spans="1:14" s="40" customFormat="1" ht="32.25" customHeight="1" thickBot="1" x14ac:dyDescent="0.25">
      <c r="A163" s="258"/>
      <c r="B163" s="156"/>
      <c r="C163" s="259"/>
      <c r="D163" s="260"/>
      <c r="E163" s="124"/>
      <c r="F163" s="261"/>
      <c r="G163" s="464" t="s">
        <v>69</v>
      </c>
      <c r="H163" s="464"/>
      <c r="I163" s="465" t="s">
        <v>70</v>
      </c>
      <c r="J163" s="465"/>
      <c r="K163" s="466" t="s">
        <v>71</v>
      </c>
      <c r="L163" s="466"/>
      <c r="M163" s="38"/>
      <c r="N163" s="39"/>
    </row>
    <row r="164" spans="1:14" s="245" customFormat="1" ht="30" customHeight="1" x14ac:dyDescent="0.2">
      <c r="A164" s="63"/>
      <c r="B164" s="113"/>
      <c r="C164" s="262" t="s">
        <v>72</v>
      </c>
      <c r="D164" s="263" t="str">
        <f>J63</f>
        <v>Summe P 2 Zeitbezogene Kosten im Jahr:</v>
      </c>
      <c r="E164" s="264"/>
      <c r="F164" s="265"/>
      <c r="G164" s="266">
        <f>K63</f>
        <v>0</v>
      </c>
      <c r="H164" s="267" t="s">
        <v>16</v>
      </c>
      <c r="I164" s="266">
        <v>5</v>
      </c>
      <c r="J164" s="268" t="s">
        <v>73</v>
      </c>
      <c r="K164" s="269">
        <f>ROUND(G164*I164/100,0)</f>
        <v>0</v>
      </c>
      <c r="L164" s="270" t="s">
        <v>16</v>
      </c>
      <c r="M164" s="75"/>
      <c r="N164" s="244"/>
    </row>
    <row r="165" spans="1:14" s="245" customFormat="1" ht="30" customHeight="1" x14ac:dyDescent="0.2">
      <c r="A165" s="63"/>
      <c r="B165" s="113"/>
      <c r="C165" s="271" t="s">
        <v>74</v>
      </c>
      <c r="D165" s="272" t="str">
        <f>J101</f>
        <v>Zwischensumme P 3.1 Treibstoffkosten im Jahr:</v>
      </c>
      <c r="E165" s="273"/>
      <c r="F165" s="274"/>
      <c r="G165" s="275">
        <f>K101</f>
        <v>0</v>
      </c>
      <c r="H165" s="276" t="s">
        <v>16</v>
      </c>
      <c r="I165" s="269">
        <v>15</v>
      </c>
      <c r="J165" s="277" t="s">
        <v>73</v>
      </c>
      <c r="K165" s="275">
        <f>ROUND(G165*I165/100,0)</f>
        <v>0</v>
      </c>
      <c r="L165" s="278" t="s">
        <v>16</v>
      </c>
      <c r="M165" s="75"/>
      <c r="N165" s="244"/>
    </row>
    <row r="166" spans="1:14" s="245" customFormat="1" ht="30" customHeight="1" thickBot="1" x14ac:dyDescent="0.25">
      <c r="A166" s="63"/>
      <c r="B166" s="113"/>
      <c r="C166" s="271" t="s">
        <v>75</v>
      </c>
      <c r="D166" s="467" t="str">
        <f>J131</f>
        <v>Zwischensumme P 3.2 weitere fahrleistungsbezogene Kosten im Jahr:</v>
      </c>
      <c r="E166" s="467"/>
      <c r="F166" s="467"/>
      <c r="G166" s="275">
        <f>K131</f>
        <v>0</v>
      </c>
      <c r="H166" s="276" t="s">
        <v>16</v>
      </c>
      <c r="I166" s="275">
        <v>5</v>
      </c>
      <c r="J166" s="279" t="s">
        <v>73</v>
      </c>
      <c r="K166" s="275">
        <f>ROUND(G166*I166/100,0)</f>
        <v>0</v>
      </c>
      <c r="L166" s="278" t="s">
        <v>16</v>
      </c>
      <c r="M166" s="75"/>
      <c r="N166" s="244"/>
    </row>
    <row r="167" spans="1:14" s="245" customFormat="1" ht="20.25" customHeight="1" thickBot="1" x14ac:dyDescent="0.25">
      <c r="A167" s="76"/>
      <c r="B167" s="170"/>
      <c r="C167" s="171"/>
      <c r="D167" s="171"/>
      <c r="E167" s="172"/>
      <c r="F167" s="171"/>
      <c r="G167" s="173"/>
      <c r="H167" s="171"/>
      <c r="I167" s="195"/>
      <c r="J167" s="175" t="s">
        <v>88</v>
      </c>
      <c r="K167" s="280">
        <f>SUM(K164:K166)</f>
        <v>0</v>
      </c>
      <c r="L167" s="281" t="s">
        <v>16</v>
      </c>
      <c r="M167" s="89"/>
      <c r="N167" s="244"/>
    </row>
    <row r="168" spans="1:14" s="245" customFormat="1" ht="12" customHeight="1" thickBot="1" x14ac:dyDescent="0.25">
      <c r="A168" s="200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197"/>
      <c r="N168" s="244"/>
    </row>
    <row r="169" spans="1:14" s="245" customFormat="1" ht="18.75" customHeight="1" thickBot="1" x14ac:dyDescent="0.25">
      <c r="A169" s="76"/>
      <c r="B169" s="77"/>
      <c r="C169" s="77"/>
      <c r="D169" s="77"/>
      <c r="E169" s="198"/>
      <c r="F169" s="77"/>
      <c r="G169" s="141"/>
      <c r="H169" s="77"/>
      <c r="I169" s="142"/>
      <c r="J169" s="142" t="s">
        <v>89</v>
      </c>
      <c r="K169" s="280">
        <f>K167</f>
        <v>0</v>
      </c>
      <c r="L169" s="281" t="s">
        <v>16</v>
      </c>
      <c r="M169" s="84"/>
      <c r="N169" s="244"/>
    </row>
    <row r="170" spans="1:14" s="245" customFormat="1" ht="18.75" customHeight="1" x14ac:dyDescent="0.2">
      <c r="A170" s="76"/>
      <c r="B170" s="77"/>
      <c r="C170" s="77"/>
      <c r="D170" s="77"/>
      <c r="E170" s="198"/>
      <c r="F170" s="77"/>
      <c r="G170" s="141"/>
      <c r="H170" s="77"/>
      <c r="I170" s="142"/>
      <c r="J170" s="142"/>
      <c r="K170" s="327"/>
      <c r="L170" s="117"/>
      <c r="M170" s="89"/>
      <c r="N170" s="244"/>
    </row>
    <row r="171" spans="1:14" s="245" customFormat="1" ht="18.75" customHeight="1" x14ac:dyDescent="0.2">
      <c r="A171" s="76"/>
      <c r="B171" s="77"/>
      <c r="C171" s="77"/>
      <c r="D171" s="77"/>
      <c r="E171" s="198"/>
      <c r="F171" s="77"/>
      <c r="G171" s="141"/>
      <c r="H171" s="77"/>
      <c r="I171" s="142"/>
      <c r="J171" s="142"/>
      <c r="K171" s="327"/>
      <c r="L171" s="117"/>
      <c r="M171" s="89"/>
      <c r="N171" s="244"/>
    </row>
    <row r="172" spans="1:14" s="245" customFormat="1" ht="23.25" x14ac:dyDescent="0.35">
      <c r="A172" s="397" t="s">
        <v>93</v>
      </c>
      <c r="B172" s="283"/>
      <c r="C172" s="283" t="s">
        <v>78</v>
      </c>
      <c r="D172" s="88"/>
      <c r="E172" s="86"/>
      <c r="F172" s="86"/>
      <c r="G172" s="86"/>
      <c r="H172" s="86"/>
      <c r="I172" s="86"/>
      <c r="J172" s="86"/>
      <c r="K172" s="86"/>
      <c r="L172" s="86"/>
      <c r="M172" s="87"/>
      <c r="N172" s="244"/>
    </row>
    <row r="173" spans="1:14" s="94" customFormat="1" ht="18" customHeight="1" thickBot="1" x14ac:dyDescent="0.25">
      <c r="A173" s="235" t="s">
        <v>92</v>
      </c>
      <c r="B173" s="236" t="s">
        <v>78</v>
      </c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237"/>
      <c r="N173" s="93"/>
    </row>
    <row r="174" spans="1:14" s="12" customFormat="1" ht="27" customHeight="1" thickBot="1" x14ac:dyDescent="0.25">
      <c r="A174" s="76"/>
      <c r="B174" s="77"/>
      <c r="C174" s="77"/>
      <c r="D174" s="77"/>
      <c r="E174" s="141"/>
      <c r="F174" s="239"/>
      <c r="G174" s="77"/>
      <c r="I174" s="81"/>
      <c r="J174" s="81" t="s">
        <v>76</v>
      </c>
      <c r="K174" s="280">
        <f>K155+K169</f>
        <v>0</v>
      </c>
      <c r="L174" s="281" t="s">
        <v>16</v>
      </c>
      <c r="M174" s="84"/>
      <c r="N174" s="68"/>
    </row>
    <row r="175" spans="1:14" s="245" customFormat="1" ht="10.5" customHeight="1" x14ac:dyDescent="0.2">
      <c r="A175" s="202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282"/>
      <c r="N175" s="244"/>
    </row>
    <row r="176" spans="1:14" s="245" customFormat="1" ht="18.75" customHeight="1" x14ac:dyDescent="0.2">
      <c r="A176" s="28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285"/>
      <c r="N176" s="244"/>
    </row>
    <row r="177" spans="1:14" s="291" customFormat="1" ht="18.75" customHeight="1" x14ac:dyDescent="0.25">
      <c r="A177" s="286"/>
      <c r="B177" s="287"/>
      <c r="C177" s="288"/>
      <c r="D177" s="289"/>
      <c r="E177" s="289"/>
      <c r="F177" s="289"/>
      <c r="G177" s="289"/>
      <c r="H177" s="289"/>
      <c r="I177" s="289"/>
      <c r="J177" s="289"/>
      <c r="K177" s="289"/>
      <c r="L177" s="289"/>
      <c r="M177" s="286"/>
      <c r="N177" s="290"/>
    </row>
    <row r="178" spans="1:14" s="291" customFormat="1" ht="14.25" customHeight="1" x14ac:dyDescent="0.25">
      <c r="A178" s="286"/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6"/>
      <c r="N178" s="290"/>
    </row>
    <row r="179" spans="1:14" s="291" customFormat="1" ht="12.75" hidden="1" customHeight="1" x14ac:dyDescent="0.3">
      <c r="A179" s="292"/>
      <c r="B179" s="287"/>
      <c r="C179" s="293" t="s">
        <v>79</v>
      </c>
      <c r="D179" s="294"/>
      <c r="E179" s="295"/>
      <c r="F179" s="295"/>
      <c r="G179" s="295"/>
      <c r="H179" s="295"/>
      <c r="I179" s="295"/>
      <c r="J179" s="296"/>
      <c r="K179" s="296"/>
      <c r="L179" s="297"/>
      <c r="M179" s="292"/>
      <c r="N179" s="290"/>
    </row>
    <row r="180" spans="1:14" s="303" customFormat="1" ht="12.75" hidden="1" customHeight="1" x14ac:dyDescent="0.2">
      <c r="A180" s="298"/>
      <c r="B180" s="299"/>
      <c r="C180" s="300"/>
      <c r="D180" s="301"/>
      <c r="E180" s="301"/>
      <c r="F180" s="301"/>
      <c r="G180" s="301"/>
      <c r="H180" s="301"/>
      <c r="I180" s="301"/>
      <c r="J180" s="88"/>
      <c r="K180" s="88"/>
      <c r="L180" s="89"/>
      <c r="M180" s="298"/>
      <c r="N180" s="302"/>
    </row>
    <row r="181" spans="1:14" s="303" customFormat="1" ht="12.75" hidden="1" customHeight="1" x14ac:dyDescent="0.2">
      <c r="A181" s="298"/>
      <c r="B181" s="299"/>
      <c r="C181" s="300"/>
      <c r="D181" s="301"/>
      <c r="E181" s="301"/>
      <c r="F181" s="301"/>
      <c r="G181" s="301"/>
      <c r="H181" s="301"/>
      <c r="I181" s="301"/>
      <c r="J181" s="88"/>
      <c r="K181" s="88"/>
      <c r="L181" s="89"/>
      <c r="M181" s="298"/>
      <c r="N181" s="302"/>
    </row>
    <row r="182" spans="1:14" s="303" customFormat="1" ht="12.75" hidden="1" customHeight="1" x14ac:dyDescent="0.2">
      <c r="A182" s="298"/>
      <c r="B182" s="299"/>
      <c r="C182" s="300"/>
      <c r="D182" s="301"/>
      <c r="E182" s="301"/>
      <c r="F182" s="301"/>
      <c r="G182" s="301"/>
      <c r="H182" s="301"/>
      <c r="I182" s="301"/>
      <c r="J182" s="88"/>
      <c r="K182" s="88"/>
      <c r="L182" s="89"/>
      <c r="M182" s="298"/>
      <c r="N182" s="302"/>
    </row>
    <row r="183" spans="1:14" s="303" customFormat="1" ht="12.75" hidden="1" customHeight="1" x14ac:dyDescent="0.2">
      <c r="A183" s="298"/>
      <c r="B183" s="299"/>
      <c r="C183" s="300"/>
      <c r="D183" s="301"/>
      <c r="E183" s="301"/>
      <c r="F183" s="301"/>
      <c r="G183" s="301"/>
      <c r="H183" s="301"/>
      <c r="I183" s="301"/>
      <c r="J183" s="88"/>
      <c r="K183" s="88"/>
      <c r="L183" s="89"/>
      <c r="M183" s="298"/>
      <c r="N183" s="302"/>
    </row>
    <row r="184" spans="1:14" s="303" customFormat="1" ht="12.75" hidden="1" customHeight="1" x14ac:dyDescent="0.2">
      <c r="A184" s="298"/>
      <c r="B184" s="299"/>
      <c r="C184" s="300"/>
      <c r="D184" s="301"/>
      <c r="E184" s="301"/>
      <c r="F184" s="301"/>
      <c r="G184" s="301"/>
      <c r="H184" s="301"/>
      <c r="I184" s="301"/>
      <c r="J184" s="88"/>
      <c r="K184" s="88"/>
      <c r="L184" s="89"/>
      <c r="M184" s="298"/>
      <c r="N184" s="302"/>
    </row>
    <row r="185" spans="1:14" s="303" customFormat="1" ht="12.75" hidden="1" customHeight="1" x14ac:dyDescent="0.2">
      <c r="A185" s="298"/>
      <c r="B185" s="299"/>
      <c r="C185" s="300"/>
      <c r="D185" s="301"/>
      <c r="E185" s="301"/>
      <c r="F185" s="301"/>
      <c r="G185" s="301"/>
      <c r="H185" s="301"/>
      <c r="I185" s="301"/>
      <c r="J185" s="88"/>
      <c r="K185" s="88"/>
      <c r="L185" s="89"/>
      <c r="M185" s="298"/>
      <c r="N185" s="302"/>
    </row>
    <row r="186" spans="1:14" s="303" customFormat="1" ht="12.75" hidden="1" customHeight="1" x14ac:dyDescent="0.2">
      <c r="A186" s="298"/>
      <c r="B186" s="299"/>
      <c r="C186" s="300"/>
      <c r="D186" s="301"/>
      <c r="E186" s="301"/>
      <c r="F186" s="301"/>
      <c r="G186" s="301"/>
      <c r="H186" s="301"/>
      <c r="I186" s="301"/>
      <c r="J186" s="88"/>
      <c r="K186" s="88"/>
      <c r="L186" s="89"/>
      <c r="M186" s="298"/>
      <c r="N186" s="302"/>
    </row>
    <row r="187" spans="1:14" s="303" customFormat="1" ht="12.75" hidden="1" customHeight="1" x14ac:dyDescent="0.2">
      <c r="A187" s="298"/>
      <c r="B187" s="299"/>
      <c r="C187" s="300"/>
      <c r="D187" s="301"/>
      <c r="E187" s="301"/>
      <c r="F187" s="301"/>
      <c r="G187" s="301"/>
      <c r="H187" s="301"/>
      <c r="I187" s="301"/>
      <c r="J187" s="88"/>
      <c r="K187" s="88"/>
      <c r="L187" s="89"/>
      <c r="M187" s="298"/>
      <c r="N187" s="302"/>
    </row>
    <row r="188" spans="1:14" s="303" customFormat="1" ht="12.75" hidden="1" customHeight="1" x14ac:dyDescent="0.2">
      <c r="A188" s="298"/>
      <c r="B188" s="299"/>
      <c r="C188" s="300"/>
      <c r="D188" s="301"/>
      <c r="E188" s="301"/>
      <c r="F188" s="301"/>
      <c r="G188" s="301"/>
      <c r="H188" s="301"/>
      <c r="I188" s="301"/>
      <c r="J188" s="88"/>
      <c r="K188" s="88"/>
      <c r="L188" s="89"/>
      <c r="M188" s="298"/>
      <c r="N188" s="302"/>
    </row>
    <row r="189" spans="1:14" s="303" customFormat="1" ht="12.75" hidden="1" customHeight="1" x14ac:dyDescent="0.2">
      <c r="A189" s="298"/>
      <c r="B189" s="299"/>
      <c r="C189" s="300"/>
      <c r="D189" s="301"/>
      <c r="E189" s="301"/>
      <c r="F189" s="301"/>
      <c r="G189" s="301"/>
      <c r="H189" s="301"/>
      <c r="I189" s="301"/>
      <c r="J189" s="88"/>
      <c r="K189" s="88"/>
      <c r="L189" s="89"/>
      <c r="M189" s="298"/>
      <c r="N189" s="302"/>
    </row>
    <row r="190" spans="1:14" s="303" customFormat="1" ht="12.75" hidden="1" customHeight="1" x14ac:dyDescent="0.2">
      <c r="A190" s="298"/>
      <c r="B190" s="299"/>
      <c r="C190" s="300"/>
      <c r="D190" s="301"/>
      <c r="E190" s="301"/>
      <c r="F190" s="301"/>
      <c r="G190" s="301"/>
      <c r="H190" s="301"/>
      <c r="I190" s="301"/>
      <c r="J190" s="88"/>
      <c r="K190" s="88"/>
      <c r="L190" s="89"/>
      <c r="M190" s="298"/>
      <c r="N190" s="302"/>
    </row>
    <row r="191" spans="1:14" s="303" customFormat="1" ht="12.75" hidden="1" customHeight="1" x14ac:dyDescent="0.2">
      <c r="A191" s="298"/>
      <c r="B191" s="299"/>
      <c r="C191" s="300"/>
      <c r="D191" s="301"/>
      <c r="E191" s="301"/>
      <c r="F191" s="301"/>
      <c r="G191" s="301"/>
      <c r="H191" s="301"/>
      <c r="I191" s="301"/>
      <c r="J191" s="88"/>
      <c r="K191" s="88"/>
      <c r="L191" s="89"/>
      <c r="M191" s="298"/>
      <c r="N191" s="302"/>
    </row>
    <row r="192" spans="1:14" s="303" customFormat="1" ht="12.75" hidden="1" customHeight="1" x14ac:dyDescent="0.2">
      <c r="A192" s="298"/>
      <c r="B192" s="299"/>
      <c r="C192" s="300"/>
      <c r="D192" s="301"/>
      <c r="E192" s="301"/>
      <c r="F192" s="301"/>
      <c r="G192" s="301"/>
      <c r="H192" s="301"/>
      <c r="I192" s="301"/>
      <c r="J192" s="88"/>
      <c r="K192" s="88"/>
      <c r="L192" s="89"/>
      <c r="M192" s="298"/>
      <c r="N192" s="302"/>
    </row>
    <row r="193" spans="1:14" s="303" customFormat="1" ht="12.75" hidden="1" customHeight="1" x14ac:dyDescent="0.2">
      <c r="A193" s="298"/>
      <c r="B193" s="299"/>
      <c r="C193" s="304"/>
      <c r="D193" s="305"/>
      <c r="E193" s="305"/>
      <c r="F193" s="305"/>
      <c r="G193" s="305"/>
      <c r="H193" s="305"/>
      <c r="I193" s="305"/>
      <c r="J193" s="86"/>
      <c r="K193" s="86"/>
      <c r="L193" s="232"/>
      <c r="M193" s="298"/>
      <c r="N193" s="302"/>
    </row>
    <row r="194" spans="1:14" s="309" customFormat="1" ht="19.5" customHeight="1" x14ac:dyDescent="0.35">
      <c r="A194" s="28" t="s">
        <v>77</v>
      </c>
      <c r="B194" s="283"/>
      <c r="C194" s="284" t="s">
        <v>80</v>
      </c>
      <c r="D194" s="306"/>
      <c r="E194" s="306"/>
      <c r="F194" s="306"/>
      <c r="G194" s="306"/>
      <c r="H194" s="306"/>
      <c r="I194" s="306"/>
      <c r="J194" s="306"/>
      <c r="K194" s="306"/>
      <c r="L194" s="306"/>
      <c r="M194" s="307"/>
      <c r="N194" s="308"/>
    </row>
    <row r="195" spans="1:14" s="291" customFormat="1" ht="6.75" customHeight="1" x14ac:dyDescent="0.25">
      <c r="A195" s="286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6"/>
      <c r="N195" s="290"/>
    </row>
    <row r="196" spans="1:14" s="291" customFormat="1" ht="19.5" customHeight="1" x14ac:dyDescent="0.25">
      <c r="A196" s="286"/>
      <c r="B196" s="289"/>
      <c r="C196" s="288" t="s">
        <v>81</v>
      </c>
      <c r="D196" s="289"/>
      <c r="E196" s="289"/>
      <c r="F196" s="289"/>
      <c r="G196" s="289"/>
      <c r="H196" s="289"/>
      <c r="I196" s="289"/>
      <c r="J196" s="289"/>
      <c r="K196" s="289"/>
      <c r="L196" s="289"/>
      <c r="M196" s="286"/>
      <c r="N196" s="290"/>
    </row>
    <row r="197" spans="1:14" s="287" customFormat="1" ht="19.5" customHeight="1" x14ac:dyDescent="0.2">
      <c r="A197" s="288"/>
      <c r="B197" s="289"/>
      <c r="C197" s="310" t="s">
        <v>82</v>
      </c>
      <c r="D197" s="289"/>
      <c r="E197" s="289"/>
      <c r="F197" s="289"/>
      <c r="G197" s="289"/>
      <c r="H197" s="289"/>
      <c r="I197" s="289"/>
      <c r="J197" s="289"/>
      <c r="K197" s="289"/>
      <c r="L197" s="289"/>
      <c r="M197" s="288"/>
      <c r="N197" s="311"/>
    </row>
    <row r="198" spans="1:14" s="287" customFormat="1" ht="19.5" customHeight="1" x14ac:dyDescent="0.2">
      <c r="A198" s="288"/>
      <c r="B198" s="289"/>
      <c r="C198" s="310"/>
      <c r="D198" s="289"/>
      <c r="E198" s="289"/>
      <c r="F198" s="289"/>
      <c r="G198" s="289"/>
      <c r="H198" s="289"/>
      <c r="I198" s="289"/>
      <c r="J198" s="289"/>
      <c r="K198" s="289"/>
      <c r="L198" s="289"/>
      <c r="M198" s="288"/>
      <c r="N198" s="311"/>
    </row>
    <row r="199" spans="1:14" s="245" customFormat="1" x14ac:dyDescent="0.2">
      <c r="A199" s="243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43"/>
      <c r="N199" s="244"/>
    </row>
    <row r="200" spans="1:14" s="245" customFormat="1" ht="67.5" customHeight="1" x14ac:dyDescent="0.2">
      <c r="A200" s="243"/>
      <c r="B200" s="19"/>
      <c r="C200" s="385" t="s">
        <v>120</v>
      </c>
      <c r="D200" s="462" t="s">
        <v>143</v>
      </c>
      <c r="E200" s="463"/>
      <c r="F200" s="463"/>
      <c r="G200" s="463"/>
      <c r="H200" s="463"/>
      <c r="I200" s="463"/>
      <c r="J200" s="463"/>
      <c r="K200" s="463"/>
      <c r="L200" s="19"/>
      <c r="M200" s="243"/>
      <c r="N200" s="244"/>
    </row>
    <row r="201" spans="1:14" s="245" customFormat="1" x14ac:dyDescent="0.2">
      <c r="A201" s="243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43"/>
      <c r="N201" s="244"/>
    </row>
    <row r="202" spans="1:14" s="245" customFormat="1" x14ac:dyDescent="0.2">
      <c r="A202" s="243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43"/>
      <c r="N202" s="244"/>
    </row>
    <row r="203" spans="1:14" s="245" customFormat="1" x14ac:dyDescent="0.2">
      <c r="A203" s="243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43"/>
      <c r="N203" s="244"/>
    </row>
    <row r="204" spans="1:14" s="245" customFormat="1" x14ac:dyDescent="0.2">
      <c r="A204" s="243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43"/>
      <c r="N204" s="244"/>
    </row>
    <row r="205" spans="1:14" s="245" customFormat="1" x14ac:dyDescent="0.2">
      <c r="A205" s="243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43"/>
      <c r="N205" s="244"/>
    </row>
    <row r="206" spans="1:14" s="245" customFormat="1" x14ac:dyDescent="0.2">
      <c r="A206" s="243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43"/>
      <c r="N206" s="244"/>
    </row>
    <row r="207" spans="1:14" s="245" customFormat="1" x14ac:dyDescent="0.2">
      <c r="A207" s="243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43"/>
      <c r="N207" s="244"/>
    </row>
    <row r="208" spans="1:14" s="245" customFormat="1" x14ac:dyDescent="0.2">
      <c r="A208" s="243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43"/>
      <c r="N208" s="244"/>
    </row>
    <row r="209" spans="1:14" s="245" customFormat="1" x14ac:dyDescent="0.2">
      <c r="A209" s="243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43"/>
      <c r="N209" s="244"/>
    </row>
    <row r="210" spans="1:14" s="245" customFormat="1" x14ac:dyDescent="0.2">
      <c r="A210" s="243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43"/>
      <c r="N210" s="244"/>
    </row>
    <row r="211" spans="1:14" s="245" customFormat="1" x14ac:dyDescent="0.2">
      <c r="A211" s="243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43"/>
      <c r="N211" s="244"/>
    </row>
    <row r="212" spans="1:14" s="245" customFormat="1" x14ac:dyDescent="0.2">
      <c r="A212" s="243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43"/>
      <c r="N212" s="244"/>
    </row>
    <row r="213" spans="1:14" s="245" customFormat="1" x14ac:dyDescent="0.2">
      <c r="A213" s="243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43"/>
      <c r="N213" s="244"/>
    </row>
    <row r="214" spans="1:14" s="245" customFormat="1" x14ac:dyDescent="0.2">
      <c r="A214" s="243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43"/>
      <c r="N214" s="244"/>
    </row>
    <row r="215" spans="1:14" s="245" customFormat="1" x14ac:dyDescent="0.2">
      <c r="A215" s="243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43"/>
      <c r="N215" s="244"/>
    </row>
    <row r="216" spans="1:14" s="245" customFormat="1" x14ac:dyDescent="0.2">
      <c r="A216" s="243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43"/>
      <c r="N216" s="244"/>
    </row>
    <row r="217" spans="1:14" s="245" customFormat="1" x14ac:dyDescent="0.2">
      <c r="A217" s="243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43"/>
      <c r="N217" s="244"/>
    </row>
    <row r="218" spans="1:14" s="245" customFormat="1" x14ac:dyDescent="0.2">
      <c r="A218" s="243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43"/>
      <c r="N218" s="244"/>
    </row>
    <row r="219" spans="1:14" s="245" customFormat="1" x14ac:dyDescent="0.2">
      <c r="A219" s="243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43"/>
      <c r="N219" s="244"/>
    </row>
    <row r="220" spans="1:14" s="245" customFormat="1" x14ac:dyDescent="0.2">
      <c r="A220" s="243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43"/>
      <c r="N220" s="244"/>
    </row>
    <row r="221" spans="1:14" s="245" customFormat="1" x14ac:dyDescent="0.2">
      <c r="A221" s="243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43"/>
      <c r="N221" s="244"/>
    </row>
    <row r="222" spans="1:14" s="245" customFormat="1" x14ac:dyDescent="0.2">
      <c r="A222" s="243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43"/>
      <c r="N222" s="244"/>
    </row>
    <row r="223" spans="1:14" s="245" customFormat="1" x14ac:dyDescent="0.2">
      <c r="A223" s="243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43"/>
      <c r="N223" s="244"/>
    </row>
    <row r="224" spans="1:14" s="245" customFormat="1" x14ac:dyDescent="0.2">
      <c r="A224" s="243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43"/>
      <c r="N224" s="244"/>
    </row>
    <row r="225" spans="1:14" s="245" customFormat="1" x14ac:dyDescent="0.2">
      <c r="A225" s="243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43"/>
      <c r="N225" s="244"/>
    </row>
    <row r="226" spans="1:14" s="245" customFormat="1" x14ac:dyDescent="0.2">
      <c r="A226" s="243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43"/>
      <c r="N226" s="244"/>
    </row>
    <row r="227" spans="1:14" s="245" customFormat="1" x14ac:dyDescent="0.2">
      <c r="A227" s="243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43"/>
      <c r="N227" s="244"/>
    </row>
    <row r="228" spans="1:14" s="245" customFormat="1" x14ac:dyDescent="0.2">
      <c r="A228" s="243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43"/>
      <c r="N228" s="244"/>
    </row>
    <row r="229" spans="1:14" s="245" customFormat="1" x14ac:dyDescent="0.2">
      <c r="A229" s="243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43"/>
      <c r="N229" s="244"/>
    </row>
    <row r="230" spans="1:14" s="245" customFormat="1" x14ac:dyDescent="0.2">
      <c r="A230" s="243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43"/>
      <c r="N230" s="244"/>
    </row>
    <row r="231" spans="1:14" s="245" customFormat="1" x14ac:dyDescent="0.2">
      <c r="A231" s="243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43"/>
      <c r="N231" s="244"/>
    </row>
    <row r="232" spans="1:14" s="245" customFormat="1" x14ac:dyDescent="0.2">
      <c r="A232" s="243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43"/>
      <c r="N232" s="244"/>
    </row>
    <row r="233" spans="1:14" s="245" customFormat="1" x14ac:dyDescent="0.2">
      <c r="A233" s="243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43"/>
      <c r="N233" s="244"/>
    </row>
    <row r="234" spans="1:14" s="245" customFormat="1" x14ac:dyDescent="0.2">
      <c r="A234" s="243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43"/>
      <c r="N234" s="244"/>
    </row>
    <row r="235" spans="1:14" s="245" customFormat="1" x14ac:dyDescent="0.2">
      <c r="A235" s="243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43"/>
      <c r="N235" s="244"/>
    </row>
    <row r="236" spans="1:14" s="245" customFormat="1" x14ac:dyDescent="0.2">
      <c r="A236" s="243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43"/>
      <c r="N236" s="244"/>
    </row>
    <row r="237" spans="1:14" s="245" customFormat="1" x14ac:dyDescent="0.2">
      <c r="A237" s="243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43"/>
      <c r="N237" s="244"/>
    </row>
    <row r="238" spans="1:14" s="245" customFormat="1" x14ac:dyDescent="0.2">
      <c r="A238" s="243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43"/>
      <c r="N238" s="244"/>
    </row>
    <row r="239" spans="1:14" s="245" customFormat="1" x14ac:dyDescent="0.2">
      <c r="A239" s="243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43"/>
      <c r="N239" s="244"/>
    </row>
    <row r="240" spans="1:14" s="245" customFormat="1" x14ac:dyDescent="0.2">
      <c r="A240" s="243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43"/>
      <c r="N240" s="244"/>
    </row>
    <row r="241" spans="1:14" s="245" customFormat="1" x14ac:dyDescent="0.2">
      <c r="A241" s="243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43"/>
      <c r="N241" s="244"/>
    </row>
    <row r="242" spans="1:14" s="245" customFormat="1" x14ac:dyDescent="0.2">
      <c r="A242" s="243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43"/>
      <c r="N242" s="244"/>
    </row>
    <row r="243" spans="1:14" s="245" customFormat="1" x14ac:dyDescent="0.2">
      <c r="A243" s="243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43"/>
      <c r="N243" s="244"/>
    </row>
    <row r="244" spans="1:14" s="245" customFormat="1" x14ac:dyDescent="0.2">
      <c r="A244" s="243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43"/>
      <c r="N244" s="244"/>
    </row>
    <row r="245" spans="1:14" s="245" customFormat="1" x14ac:dyDescent="0.2">
      <c r="A245" s="243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43"/>
      <c r="N245" s="244"/>
    </row>
    <row r="246" spans="1:14" s="245" customFormat="1" x14ac:dyDescent="0.2">
      <c r="A246" s="243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43"/>
      <c r="N246" s="244"/>
    </row>
    <row r="247" spans="1:14" s="245" customFormat="1" x14ac:dyDescent="0.2">
      <c r="A247" s="243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43"/>
      <c r="N247" s="244"/>
    </row>
    <row r="248" spans="1:14" s="245" customFormat="1" x14ac:dyDescent="0.2">
      <c r="A248" s="243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243"/>
      <c r="N248" s="244"/>
    </row>
    <row r="249" spans="1:14" s="245" customFormat="1" x14ac:dyDescent="0.2">
      <c r="A249" s="243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243"/>
      <c r="N249" s="244"/>
    </row>
    <row r="250" spans="1:14" s="245" customFormat="1" x14ac:dyDescent="0.2">
      <c r="A250" s="243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43"/>
      <c r="N250" s="244"/>
    </row>
    <row r="251" spans="1:14" s="245" customFormat="1" x14ac:dyDescent="0.2">
      <c r="A251" s="243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43"/>
      <c r="N251" s="244"/>
    </row>
    <row r="252" spans="1:14" s="245" customFormat="1" x14ac:dyDescent="0.2">
      <c r="A252" s="243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43"/>
      <c r="N252" s="244"/>
    </row>
    <row r="253" spans="1:14" s="245" customFormat="1" x14ac:dyDescent="0.2">
      <c r="A253" s="243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43"/>
      <c r="N253" s="244"/>
    </row>
    <row r="254" spans="1:14" s="245" customFormat="1" x14ac:dyDescent="0.2">
      <c r="A254" s="243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43"/>
      <c r="N254" s="244"/>
    </row>
    <row r="255" spans="1:14" s="245" customFormat="1" x14ac:dyDescent="0.2">
      <c r="A255" s="243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43"/>
      <c r="N255" s="244"/>
    </row>
    <row r="256" spans="1:14" s="245" customFormat="1" x14ac:dyDescent="0.2">
      <c r="A256" s="243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43"/>
      <c r="N256" s="244"/>
    </row>
    <row r="257" spans="1:14" s="245" customFormat="1" x14ac:dyDescent="0.2">
      <c r="A257" s="243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43"/>
      <c r="N257" s="244"/>
    </row>
  </sheetData>
  <sheetProtection password="9CFF" sheet="1" objects="1" scenarios="1" selectLockedCells="1"/>
  <mergeCells count="32">
    <mergeCell ref="K31:L31"/>
    <mergeCell ref="E32:F32"/>
    <mergeCell ref="G32:H32"/>
    <mergeCell ref="K32:L32"/>
    <mergeCell ref="B1:K1"/>
    <mergeCell ref="E3:K3"/>
    <mergeCell ref="D5:K5"/>
    <mergeCell ref="H18:J19"/>
    <mergeCell ref="H21:I21"/>
    <mergeCell ref="H22:I22"/>
    <mergeCell ref="H23:I23"/>
    <mergeCell ref="H24:I24"/>
    <mergeCell ref="H25:I25"/>
    <mergeCell ref="C31:C32"/>
    <mergeCell ref="I31:J31"/>
    <mergeCell ref="C77:C78"/>
    <mergeCell ref="I77:J77"/>
    <mergeCell ref="K77:L77"/>
    <mergeCell ref="E78:F78"/>
    <mergeCell ref="G78:H78"/>
    <mergeCell ref="K78:L78"/>
    <mergeCell ref="C113:C114"/>
    <mergeCell ref="I113:J113"/>
    <mergeCell ref="K113:L113"/>
    <mergeCell ref="E114:F114"/>
    <mergeCell ref="G114:H114"/>
    <mergeCell ref="K114:L114"/>
    <mergeCell ref="G163:H163"/>
    <mergeCell ref="I163:J163"/>
    <mergeCell ref="K163:L163"/>
    <mergeCell ref="D166:F166"/>
    <mergeCell ref="D200:K200"/>
  </mergeCells>
  <conditionalFormatting sqref="E71 E107 K146:K147 E21 H21 E35 G35 I35 G48 I48 E87 G87 I87 K87 I39 G39 H23 E23 E25 H25 E37 E39 E47:E48 E73 E75 E85 E81 E109 E111">
    <cfRule type="cellIs" dxfId="36" priority="38" stopIfTrue="1" operator="greaterThan">
      <formula>0</formula>
    </cfRule>
  </conditionalFormatting>
  <conditionalFormatting sqref="K35 K39">
    <cfRule type="cellIs" dxfId="35" priority="37" stopIfTrue="1" operator="greaterThan">
      <formula>0</formula>
    </cfRule>
  </conditionalFormatting>
  <conditionalFormatting sqref="G139:G142">
    <cfRule type="cellIs" dxfId="34" priority="36" stopIfTrue="1" operator="greaterThan">
      <formula>0</formula>
    </cfRule>
  </conditionalFormatting>
  <conditionalFormatting sqref="K48">
    <cfRule type="cellIs" dxfId="33" priority="35" stopIfTrue="1" operator="greaterThan">
      <formula>0</formula>
    </cfRule>
  </conditionalFormatting>
  <conditionalFormatting sqref="G81">
    <cfRule type="cellIs" dxfId="32" priority="34" stopIfTrue="1" operator="greaterThan">
      <formula>0</formula>
    </cfRule>
  </conditionalFormatting>
  <conditionalFormatting sqref="I81">
    <cfRule type="cellIs" dxfId="31" priority="33" stopIfTrue="1" operator="greaterThan">
      <formula>0</formula>
    </cfRule>
  </conditionalFormatting>
  <conditionalFormatting sqref="K81">
    <cfRule type="cellIs" dxfId="30" priority="32" stopIfTrue="1" operator="greaterThan">
      <formula>0</formula>
    </cfRule>
  </conditionalFormatting>
  <conditionalFormatting sqref="E22 H22">
    <cfRule type="cellIs" dxfId="29" priority="31" stopIfTrue="1" operator="greaterThan">
      <formula>0</formula>
    </cfRule>
  </conditionalFormatting>
  <conditionalFormatting sqref="H24 E24">
    <cfRule type="cellIs" dxfId="28" priority="30" stopIfTrue="1" operator="greaterThan">
      <formula>0</formula>
    </cfRule>
  </conditionalFormatting>
  <conditionalFormatting sqref="E36">
    <cfRule type="cellIs" dxfId="27" priority="29" stopIfTrue="1" operator="greaterThan">
      <formula>0</formula>
    </cfRule>
  </conditionalFormatting>
  <conditionalFormatting sqref="E38">
    <cfRule type="cellIs" dxfId="26" priority="28" stopIfTrue="1" operator="greaterThan">
      <formula>0</formula>
    </cfRule>
  </conditionalFormatting>
  <conditionalFormatting sqref="G42">
    <cfRule type="cellIs" dxfId="25" priority="27" stopIfTrue="1" operator="greaterThan">
      <formula>0</formula>
    </cfRule>
  </conditionalFormatting>
  <conditionalFormatting sqref="I42">
    <cfRule type="cellIs" dxfId="24" priority="26" stopIfTrue="1" operator="greaterThan">
      <formula>0</formula>
    </cfRule>
  </conditionalFormatting>
  <conditionalFormatting sqref="K42">
    <cfRule type="cellIs" dxfId="23" priority="25" stopIfTrue="1" operator="greaterThan">
      <formula>0</formula>
    </cfRule>
  </conditionalFormatting>
  <conditionalFormatting sqref="E42">
    <cfRule type="cellIs" dxfId="22" priority="24" stopIfTrue="1" operator="greaterThan">
      <formula>0</formula>
    </cfRule>
  </conditionalFormatting>
  <conditionalFormatting sqref="E44">
    <cfRule type="cellIs" dxfId="21" priority="23" stopIfTrue="1" operator="greaterThan">
      <formula>0</formula>
    </cfRule>
  </conditionalFormatting>
  <conditionalFormatting sqref="E72">
    <cfRule type="cellIs" dxfId="20" priority="22" stopIfTrue="1" operator="greaterThan">
      <formula>0</formula>
    </cfRule>
  </conditionalFormatting>
  <conditionalFormatting sqref="E74">
    <cfRule type="cellIs" dxfId="19" priority="21" stopIfTrue="1" operator="greaterThan">
      <formula>0</formula>
    </cfRule>
  </conditionalFormatting>
  <conditionalFormatting sqref="E110">
    <cfRule type="cellIs" dxfId="18" priority="19" stopIfTrue="1" operator="greaterThan">
      <formula>0</formula>
    </cfRule>
  </conditionalFormatting>
  <conditionalFormatting sqref="E108">
    <cfRule type="cellIs" dxfId="17" priority="20" stopIfTrue="1" operator="greaterThan">
      <formula>0</formula>
    </cfRule>
  </conditionalFormatting>
  <conditionalFormatting sqref="G37 I37">
    <cfRule type="cellIs" dxfId="16" priority="18" stopIfTrue="1" operator="greaterThan">
      <formula>0</formula>
    </cfRule>
  </conditionalFormatting>
  <conditionalFormatting sqref="K37">
    <cfRule type="cellIs" dxfId="15" priority="17" stopIfTrue="1" operator="greaterThan">
      <formula>0</formula>
    </cfRule>
  </conditionalFormatting>
  <conditionalFormatting sqref="E83">
    <cfRule type="cellIs" dxfId="14" priority="16" stopIfTrue="1" operator="greaterThan">
      <formula>0</formula>
    </cfRule>
  </conditionalFormatting>
  <conditionalFormatting sqref="E43">
    <cfRule type="cellIs" dxfId="13" priority="15" stopIfTrue="1" operator="greaterThan">
      <formula>0</formula>
    </cfRule>
  </conditionalFormatting>
  <conditionalFormatting sqref="E82">
    <cfRule type="cellIs" dxfId="12" priority="14" stopIfTrue="1" operator="greaterThan">
      <formula>0</formula>
    </cfRule>
  </conditionalFormatting>
  <conditionalFormatting sqref="K82">
    <cfRule type="cellIs" dxfId="11" priority="11" stopIfTrue="1" operator="greaterThan">
      <formula>0</formula>
    </cfRule>
  </conditionalFormatting>
  <conditionalFormatting sqref="G82">
    <cfRule type="cellIs" dxfId="10" priority="13" stopIfTrue="1" operator="greaterThan">
      <formula>0</formula>
    </cfRule>
  </conditionalFormatting>
  <conditionalFormatting sqref="I82">
    <cfRule type="cellIs" dxfId="9" priority="12" stopIfTrue="1" operator="greaterThan">
      <formula>0</formula>
    </cfRule>
  </conditionalFormatting>
  <conditionalFormatting sqref="E84">
    <cfRule type="cellIs" dxfId="8" priority="10" stopIfTrue="1" operator="greaterThan">
      <formula>0</formula>
    </cfRule>
  </conditionalFormatting>
  <conditionalFormatting sqref="E86">
    <cfRule type="cellIs" dxfId="7" priority="9" stopIfTrue="1" operator="greaterThan">
      <formula>0</formula>
    </cfRule>
  </conditionalFormatting>
  <conditionalFormatting sqref="E45:E46">
    <cfRule type="cellIs" dxfId="6" priority="8" stopIfTrue="1" operator="greaterThan">
      <formula>0</formula>
    </cfRule>
  </conditionalFormatting>
  <conditionalFormatting sqref="G43">
    <cfRule type="cellIs" dxfId="5" priority="7" stopIfTrue="1" operator="greaterThan">
      <formula>0</formula>
    </cfRule>
  </conditionalFormatting>
  <conditionalFormatting sqref="I43">
    <cfRule type="cellIs" dxfId="4" priority="6" stopIfTrue="1" operator="greaterThan">
      <formula>0</formula>
    </cfRule>
  </conditionalFormatting>
  <conditionalFormatting sqref="K43">
    <cfRule type="cellIs" dxfId="3" priority="5" stopIfTrue="1" operator="greaterThan">
      <formula>0</formula>
    </cfRule>
  </conditionalFormatting>
  <conditionalFormatting sqref="G47 I47 K47">
    <cfRule type="cellIs" dxfId="2" priority="4" stopIfTrue="1" operator="greaterThan">
      <formula>0</formula>
    </cfRule>
  </conditionalFormatting>
  <conditionalFormatting sqref="G86 I86 K86">
    <cfRule type="cellIs" dxfId="1" priority="3" stopIfTrue="1" operator="greaterThan">
      <formula>0</formula>
    </cfRule>
  </conditionalFormatting>
  <conditionalFormatting sqref="E3:K3">
    <cfRule type="cellIs" dxfId="0" priority="1" stopIfTrue="1" operator="greaterThan">
      <formula>0</formula>
    </cfRule>
  </conditionalFormatting>
  <printOptions horizontalCentered="1"/>
  <pageMargins left="0.39370078740157483" right="0.39370078740157483" top="0.6692913385826772" bottom="0.35433070866141736" header="0.39370078740157483" footer="0.51181102362204722"/>
  <pageSetup paperSize="9" scale="45" firstPageNumber="0" fitToHeight="4" orientation="portrait" r:id="rId1"/>
  <headerFooter alignWithMargins="0">
    <oddHeader>&amp;L&amp;"Tahoma,Standard"&amp;12Seite &amp;P von &amp;N&amp;R&amp;"Tahoma,Fett"&amp;14Vordruck 2
Linienlos D2</oddHeader>
  </headerFooter>
  <rowBreaks count="1" manualBreakCount="1"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Anlage 10 Deckblatt</vt:lpstr>
      <vt:lpstr>Anlage 10.1 - D1</vt:lpstr>
      <vt:lpstr>Anlage 10.2 - D2</vt:lpstr>
      <vt:lpstr>Anlage 10.3 - alle Lose</vt:lpstr>
      <vt:lpstr>'Anlage 10.1 - D1'!Druckbereich</vt:lpstr>
      <vt:lpstr>'Anlage 10.2 - D2'!Druckbereich</vt:lpstr>
      <vt:lpstr>'Anlage 10.3 - alle Lose'!Druckbereich</vt:lpstr>
      <vt:lpstr>'Anlage 10.1 - D1'!Drucktitel</vt:lpstr>
      <vt:lpstr>'Anlage 10.2 - D2'!Drucktitel</vt:lpstr>
      <vt:lpstr>'Anlage 10.3 - alle Lose'!Drucktitel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Hesse</dc:creator>
  <cp:lastModifiedBy>Lars Hesse</cp:lastModifiedBy>
  <cp:lastPrinted>2017-12-12T08:27:01Z</cp:lastPrinted>
  <dcterms:created xsi:type="dcterms:W3CDTF">2014-02-07T09:19:08Z</dcterms:created>
  <dcterms:modified xsi:type="dcterms:W3CDTF">2018-01-19T13:15:39Z</dcterms:modified>
</cp:coreProperties>
</file>